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60" yWindow="4965" windowWidth="21315" windowHeight="5010" tabRatio="766" firstSheet="3" activeTab="13"/>
  </bookViews>
  <sheets>
    <sheet name="总表1" sheetId="52" r:id="rId1"/>
    <sheet name="总表2" sheetId="53" r:id="rId2"/>
    <sheet name="收入总表1" sheetId="54" r:id="rId3"/>
    <sheet name="支出总表1" sheetId="55" r:id="rId4"/>
    <sheet name="一般总表" sheetId="56" r:id="rId5"/>
    <sheet name="一般总表2" sheetId="57" r:id="rId6"/>
    <sheet name="一般收入总表" sheetId="58" r:id="rId7"/>
    <sheet name="一般支出总表" sheetId="59" r:id="rId8"/>
    <sheet name="基金收支总表" sheetId="64" r:id="rId9"/>
    <sheet name="基金收入表" sheetId="65" r:id="rId10"/>
    <sheet name="基金支出表" sheetId="66" r:id="rId11"/>
    <sheet name="存量收支总表" sheetId="68" r:id="rId12"/>
    <sheet name="三公" sheetId="70" r:id="rId13"/>
    <sheet name="基本支出情况" sheetId="71" r:id="rId14"/>
    <sheet name="Sheet21" sheetId="72" r:id="rId15"/>
    <sheet name="Sheet22" sheetId="73" r:id="rId16"/>
    <sheet name="Sheet23" sheetId="74" r:id="rId17"/>
    <sheet name="Sheet24" sheetId="75" r:id="rId18"/>
    <sheet name="Sheet25" sheetId="76" r:id="rId19"/>
    <sheet name="Sheet26" sheetId="77" r:id="rId20"/>
    <sheet name="Sheet27" sheetId="78" r:id="rId21"/>
    <sheet name="Sheet28" sheetId="79" r:id="rId22"/>
    <sheet name="Sheet29" sheetId="80" r:id="rId23"/>
  </sheets>
  <definedNames>
    <definedName name="_xlnm._FilterDatabase" localSheetId="3" hidden="1">支出总表1!$A$8:$IS$208</definedName>
    <definedName name="a">#N/A</definedName>
    <definedName name="aaa">#N/A</definedName>
    <definedName name="b">#N/A</definedName>
    <definedName name="bb">#N/A</definedName>
    <definedName name="cc">#N/A</definedName>
    <definedName name="d">#N/A</definedName>
    <definedName name="ee">#N/A</definedName>
    <definedName name="eee">#N/A</definedName>
    <definedName name="f">#N/A</definedName>
    <definedName name="g">#N/A</definedName>
    <definedName name="h">#N/A</definedName>
    <definedName name="ii">#N/A</definedName>
    <definedName name="j">#N/A</definedName>
    <definedName name="k">#N/A</definedName>
    <definedName name="m">#N/A</definedName>
    <definedName name="mm">#N/A</definedName>
    <definedName name="n">#N/A</definedName>
    <definedName name="nn">#N/A</definedName>
    <definedName name="oo">#N/A</definedName>
    <definedName name="pp">#N/A</definedName>
    <definedName name="_xlnm.Print_Area">#N/A</definedName>
    <definedName name="_xlnm.Print_Titles" localSheetId="12">三公!$1:$5</definedName>
    <definedName name="_xlnm.Print_Titles" localSheetId="2">收入总表1!$1:$4</definedName>
    <definedName name="_xlnm.Print_Titles" localSheetId="6">一般收入总表!$1:$4</definedName>
    <definedName name="_xlnm.Print_Titles" localSheetId="7">一般支出总表!$1:$5</definedName>
    <definedName name="_xlnm.Print_Titles" localSheetId="3">支出总表1!$1:$5</definedName>
    <definedName name="_xlnm.Print_Titles">#N/A</definedName>
    <definedName name="qq">#N/A</definedName>
    <definedName name="qqq">#N/A</definedName>
    <definedName name="rr">#N/A</definedName>
    <definedName name="rrr">#N/A</definedName>
    <definedName name="s">#N/A</definedName>
    <definedName name="tt">#N/A</definedName>
    <definedName name="ttt">#N/A</definedName>
    <definedName name="uu">#N/A</definedName>
    <definedName name="uuuu">#N/A</definedName>
    <definedName name="v">#N/A</definedName>
    <definedName name="vv">#N/A</definedName>
    <definedName name="ww">#N/A</definedName>
    <definedName name="www">#N/A</definedName>
    <definedName name="x">#N/A</definedName>
    <definedName name="yy">#N/A</definedName>
    <definedName name="yyy">#N/A</definedName>
    <definedName name="z">#N/A</definedName>
    <definedName name="等等等">#N/A</definedName>
  </definedNames>
  <calcPr calcId="124519"/>
</workbook>
</file>

<file path=xl/calcChain.xml><?xml version="1.0" encoding="utf-8"?>
<calcChain xmlns="http://schemas.openxmlformats.org/spreadsheetml/2006/main">
  <c r="D51" i="71"/>
  <c r="H51"/>
  <c r="I51"/>
  <c r="I50"/>
  <c r="H50"/>
  <c r="D50"/>
  <c r="D42"/>
  <c r="D21"/>
  <c r="H46"/>
  <c r="D43"/>
  <c r="D37"/>
  <c r="D34"/>
  <c r="D38"/>
  <c r="D18"/>
  <c r="D11"/>
  <c r="D7"/>
  <c r="H6"/>
  <c r="H19" s="1"/>
  <c r="D6" l="1"/>
  <c r="G51"/>
  <c r="I49"/>
  <c r="I48"/>
  <c r="D48"/>
  <c r="I47"/>
  <c r="D47" s="1"/>
  <c r="D41"/>
  <c r="D40"/>
  <c r="D39"/>
  <c r="I20"/>
  <c r="H20"/>
  <c r="D19"/>
  <c r="G7" i="55"/>
  <c r="H7"/>
  <c r="I7"/>
  <c r="J7"/>
  <c r="K7"/>
  <c r="L7"/>
  <c r="M7"/>
  <c r="N7"/>
  <c r="O7"/>
  <c r="P7"/>
  <c r="Q7"/>
  <c r="F7"/>
  <c r="C67" i="54"/>
  <c r="C7"/>
  <c r="M42" i="55"/>
  <c r="G42"/>
  <c r="M89"/>
  <c r="G89"/>
  <c r="M143"/>
  <c r="G143"/>
  <c r="G186"/>
  <c r="M186"/>
  <c r="G168"/>
  <c r="M168"/>
  <c r="G41"/>
  <c r="M41"/>
  <c r="G200"/>
  <c r="M200"/>
  <c r="G167"/>
  <c r="M167"/>
  <c r="G166"/>
  <c r="M166"/>
  <c r="G165"/>
  <c r="M165"/>
  <c r="M164"/>
  <c r="G164"/>
  <c r="G40"/>
  <c r="M40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7"/>
  <c r="M188"/>
  <c r="M189"/>
  <c r="M190"/>
  <c r="M191"/>
  <c r="M192"/>
  <c r="M193"/>
  <c r="M194"/>
  <c r="M195"/>
  <c r="M196"/>
  <c r="M197"/>
  <c r="M198"/>
  <c r="M199"/>
  <c r="M201"/>
  <c r="M202"/>
  <c r="M203"/>
  <c r="M204"/>
  <c r="M205"/>
  <c r="M206"/>
  <c r="M207"/>
  <c r="M208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7"/>
  <c r="G188"/>
  <c r="G189"/>
  <c r="G190"/>
  <c r="G191"/>
  <c r="G192"/>
  <c r="G193"/>
  <c r="G194"/>
  <c r="G195"/>
  <c r="G196"/>
  <c r="G197"/>
  <c r="G198"/>
  <c r="G199"/>
  <c r="G201"/>
  <c r="G202"/>
  <c r="G203"/>
  <c r="G204"/>
  <c r="G205"/>
  <c r="G206"/>
  <c r="G207"/>
  <c r="G208"/>
  <c r="F132"/>
  <c r="M9"/>
  <c r="G9"/>
  <c r="C6" i="54"/>
  <c r="K7"/>
  <c r="B28" i="53"/>
  <c r="B36" i="52"/>
  <c r="M8" i="66"/>
  <c r="M9"/>
  <c r="M10"/>
  <c r="M11"/>
  <c r="M12"/>
  <c r="M13"/>
  <c r="M14"/>
  <c r="M15"/>
  <c r="M7"/>
  <c r="B37" i="68"/>
  <c r="D32"/>
  <c r="D37" s="1"/>
  <c r="F11"/>
  <c r="F32" s="1"/>
  <c r="F37" s="1"/>
  <c r="F15" i="66"/>
  <c r="F14"/>
  <c r="F13"/>
  <c r="F12"/>
  <c r="F11"/>
  <c r="F10"/>
  <c r="F9"/>
  <c r="P8"/>
  <c r="F8" s="1"/>
  <c r="P7"/>
  <c r="F7" s="1"/>
  <c r="C13" i="65"/>
  <c r="C12"/>
  <c r="C11"/>
  <c r="C10"/>
  <c r="C9"/>
  <c r="C8"/>
  <c r="C7"/>
  <c r="C6"/>
  <c r="F33" i="64"/>
  <c r="F38" s="1"/>
  <c r="D33"/>
  <c r="D38" s="1"/>
  <c r="B33"/>
  <c r="B38" s="1"/>
  <c r="D20" i="71" l="1"/>
  <c r="D46"/>
  <c r="I46"/>
  <c r="F172" i="55"/>
  <c r="F100"/>
  <c r="F67"/>
  <c r="F32"/>
  <c r="F199"/>
  <c r="F151"/>
  <c r="F116"/>
  <c r="F83"/>
  <c r="F51"/>
  <c r="F208"/>
  <c r="F180"/>
  <c r="F159"/>
  <c r="F142"/>
  <c r="F124"/>
  <c r="F108"/>
  <c r="F92"/>
  <c r="F75"/>
  <c r="F59"/>
  <c r="F43"/>
  <c r="F16"/>
  <c r="F191"/>
  <c r="F24"/>
  <c r="F42"/>
  <c r="F38"/>
  <c r="F36"/>
  <c r="F28"/>
  <c r="F206"/>
  <c r="F30"/>
  <c r="F204"/>
  <c r="F202"/>
  <c r="F197"/>
  <c r="F195"/>
  <c r="F193"/>
  <c r="F189"/>
  <c r="F187"/>
  <c r="F182"/>
  <c r="F178"/>
  <c r="F176"/>
  <c r="F174"/>
  <c r="F170"/>
  <c r="F163"/>
  <c r="F161"/>
  <c r="F157"/>
  <c r="F155"/>
  <c r="F153"/>
  <c r="F149"/>
  <c r="F147"/>
  <c r="F145"/>
  <c r="F138"/>
  <c r="F136"/>
  <c r="F134"/>
  <c r="F130"/>
  <c r="F128"/>
  <c r="F126"/>
  <c r="F122"/>
  <c r="F120"/>
  <c r="F118"/>
  <c r="F114"/>
  <c r="F112"/>
  <c r="F110"/>
  <c r="F106"/>
  <c r="F104"/>
  <c r="F102"/>
  <c r="F98"/>
  <c r="F96"/>
  <c r="F94"/>
  <c r="F90"/>
  <c r="F87"/>
  <c r="F85"/>
  <c r="F81"/>
  <c r="F79"/>
  <c r="F77"/>
  <c r="F73"/>
  <c r="F71"/>
  <c r="F69"/>
  <c r="F65"/>
  <c r="F63"/>
  <c r="F61"/>
  <c r="F57"/>
  <c r="F55"/>
  <c r="F53"/>
  <c r="F49"/>
  <c r="F47"/>
  <c r="F45"/>
  <c r="F26"/>
  <c r="F22"/>
  <c r="F20"/>
  <c r="F18"/>
  <c r="F14"/>
  <c r="F12"/>
  <c r="F10"/>
  <c r="F143"/>
  <c r="F34"/>
  <c r="F9"/>
  <c r="F184"/>
  <c r="F140"/>
  <c r="F40"/>
  <c r="F164"/>
  <c r="F165"/>
  <c r="F167"/>
  <c r="F200"/>
  <c r="F168"/>
  <c r="F166"/>
  <c r="F41"/>
  <c r="F89"/>
  <c r="F186"/>
  <c r="F207"/>
  <c r="F205"/>
  <c r="F203"/>
  <c r="F201"/>
  <c r="F198"/>
  <c r="F196"/>
  <c r="F194"/>
  <c r="F192"/>
  <c r="F190"/>
  <c r="F188"/>
  <c r="F185"/>
  <c r="F183"/>
  <c r="F181"/>
  <c r="F179"/>
  <c r="F177"/>
  <c r="F175"/>
  <c r="F173"/>
  <c r="F171"/>
  <c r="F169"/>
  <c r="F162"/>
  <c r="F160"/>
  <c r="F158"/>
  <c r="F156"/>
  <c r="F154"/>
  <c r="F152"/>
  <c r="F150"/>
  <c r="F148"/>
  <c r="F146"/>
  <c r="F144"/>
  <c r="F141"/>
  <c r="F139"/>
  <c r="F137"/>
  <c r="F135"/>
  <c r="F133"/>
  <c r="F131"/>
  <c r="F129"/>
  <c r="F127"/>
  <c r="F125"/>
  <c r="F123"/>
  <c r="F121"/>
  <c r="F119"/>
  <c r="F117"/>
  <c r="F115"/>
  <c r="F113"/>
  <c r="F111"/>
  <c r="F109"/>
  <c r="F107"/>
  <c r="F105"/>
  <c r="F103"/>
  <c r="F101"/>
  <c r="F99"/>
  <c r="F97"/>
  <c r="F95"/>
  <c r="F93"/>
  <c r="F91"/>
  <c r="F88"/>
  <c r="F86"/>
  <c r="F84"/>
  <c r="F82"/>
  <c r="F80"/>
  <c r="F78"/>
  <c r="F76"/>
  <c r="F74"/>
  <c r="F72"/>
  <c r="F70"/>
  <c r="F68"/>
  <c r="F66"/>
  <c r="F64"/>
  <c r="F62"/>
  <c r="F60"/>
  <c r="F58"/>
  <c r="F56"/>
  <c r="F54"/>
  <c r="F52"/>
  <c r="F50"/>
  <c r="F48"/>
  <c r="F46"/>
  <c r="F44"/>
  <c r="F39"/>
  <c r="F37"/>
  <c r="F35"/>
  <c r="F33"/>
  <c r="F31"/>
  <c r="F29"/>
  <c r="F27"/>
  <c r="F25"/>
  <c r="F23"/>
  <c r="F21"/>
  <c r="F19"/>
  <c r="F17"/>
  <c r="F15"/>
  <c r="F13"/>
  <c r="F11"/>
  <c r="F8" l="1"/>
  <c r="G7" i="59" l="1"/>
  <c r="H7"/>
  <c r="I7"/>
  <c r="J7"/>
  <c r="K7"/>
  <c r="L7"/>
  <c r="M7"/>
  <c r="N7"/>
  <c r="O7"/>
  <c r="P7"/>
  <c r="Q7"/>
  <c r="F7"/>
  <c r="G40"/>
  <c r="F40" s="1"/>
  <c r="M40"/>
  <c r="G8"/>
  <c r="H8"/>
  <c r="I8"/>
  <c r="J8"/>
  <c r="K8"/>
  <c r="L8"/>
  <c r="N8"/>
  <c r="O8"/>
  <c r="P8"/>
  <c r="Q8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9"/>
  <c r="C7" i="58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6"/>
  <c r="B24" i="57"/>
  <c r="B27" s="1"/>
  <c r="D11"/>
  <c r="D24" s="1"/>
  <c r="D27" s="1"/>
  <c r="B35" i="56"/>
  <c r="B32"/>
  <c r="D32"/>
  <c r="D35" s="1"/>
  <c r="F11"/>
  <c r="F32" s="1"/>
  <c r="F35" s="1"/>
  <c r="D25" i="53"/>
  <c r="D28" s="1"/>
  <c r="D12"/>
  <c r="D20"/>
  <c r="F12" i="52"/>
  <c r="D33"/>
  <c r="D36" s="1"/>
  <c r="F33" l="1"/>
  <c r="F36" s="1"/>
  <c r="F8" i="59"/>
  <c r="M8"/>
</calcChain>
</file>

<file path=xl/sharedStrings.xml><?xml version="1.0" encoding="utf-8"?>
<sst xmlns="http://schemas.openxmlformats.org/spreadsheetml/2006/main" count="3083" uniqueCount="490">
  <si>
    <t>基本建设支出（发改委）</t>
  </si>
  <si>
    <t>收   入   预   算   总  表</t>
  </si>
  <si>
    <t>一、财政拨款</t>
  </si>
  <si>
    <t>收入</t>
  </si>
  <si>
    <t>支出总计</t>
  </si>
  <si>
    <t>其他支出</t>
  </si>
  <si>
    <t>三、事业单位经营支出</t>
  </si>
  <si>
    <t>对个人和家庭的补助</t>
  </si>
  <si>
    <t>支  出  预  算  总  表</t>
  </si>
  <si>
    <t>行政事业性项目</t>
  </si>
  <si>
    <t>基本支出</t>
  </si>
  <si>
    <t>收入总计</t>
  </si>
  <si>
    <t>六、政府性基金支出</t>
  </si>
  <si>
    <t>合计</t>
  </si>
  <si>
    <t>对企事业单位的补贴</t>
  </si>
  <si>
    <t>总 计</t>
  </si>
  <si>
    <t>单位名称（科目）</t>
  </si>
  <si>
    <t>类</t>
  </si>
  <si>
    <t>单位代码</t>
  </si>
  <si>
    <t>公务接待费</t>
  </si>
  <si>
    <t>小计</t>
  </si>
  <si>
    <t>项目支出</t>
  </si>
  <si>
    <t>**</t>
  </si>
  <si>
    <t>项</t>
  </si>
  <si>
    <t>款</t>
  </si>
  <si>
    <t>单位名称</t>
  </si>
  <si>
    <t>其他商品和服务支出</t>
  </si>
  <si>
    <t>总计</t>
  </si>
  <si>
    <t>二、项目支出</t>
  </si>
  <si>
    <t>一、基本支出</t>
  </si>
  <si>
    <t>公务用车运行维护费</t>
  </si>
  <si>
    <t>科目编码</t>
  </si>
  <si>
    <t>支出</t>
  </si>
  <si>
    <t>收入项目</t>
  </si>
  <si>
    <t>预算数</t>
  </si>
  <si>
    <t>支出项目</t>
  </si>
  <si>
    <t>支出功能分类科目</t>
  </si>
  <si>
    <t>支出经济分类科目</t>
  </si>
  <si>
    <t xml:space="preserve">    对个人和家庭的补助支出</t>
  </si>
  <si>
    <t xml:space="preserve">    对企事业单位的补贴</t>
  </si>
  <si>
    <t xml:space="preserve">    基本建设项目支出</t>
  </si>
  <si>
    <t xml:space="preserve">    行政事业性项目支出</t>
  </si>
  <si>
    <t xml:space="preserve">    其他支出</t>
  </si>
  <si>
    <t>四、上缴上级支出</t>
  </si>
  <si>
    <t>五、对附属单位补助支出</t>
  </si>
  <si>
    <t xml:space="preserve">    基金工资福利支出</t>
  </si>
  <si>
    <t xml:space="preserve">    基金对个人和家庭补助支出</t>
  </si>
  <si>
    <t xml:space="preserve">    基金商品和服务支出</t>
  </si>
  <si>
    <t xml:space="preserve">    基金其他支出</t>
  </si>
  <si>
    <t>收支总表</t>
    <phoneticPr fontId="1" type="noConversion"/>
  </si>
  <si>
    <t>收支预算总表</t>
    <phoneticPr fontId="1" type="noConversion"/>
  </si>
  <si>
    <t>4</t>
    <phoneticPr fontId="0" type="noConversion"/>
  </si>
  <si>
    <t>5</t>
    <phoneticPr fontId="0" type="noConversion"/>
  </si>
  <si>
    <t>6</t>
    <phoneticPr fontId="0" type="noConversion"/>
  </si>
  <si>
    <t>7</t>
    <phoneticPr fontId="0" type="noConversion"/>
  </si>
  <si>
    <t xml:space="preserve">    工资福利支出（机关）</t>
    <phoneticPr fontId="1" type="noConversion"/>
  </si>
  <si>
    <t xml:space="preserve">    工资福利支出（事业）</t>
    <phoneticPr fontId="1" type="noConversion"/>
  </si>
  <si>
    <t xml:space="preserve">    商品和服务支出（机关）</t>
    <phoneticPr fontId="1" type="noConversion"/>
  </si>
  <si>
    <t xml:space="preserve">    商品和服务支出（事业）</t>
    <phoneticPr fontId="1" type="noConversion"/>
  </si>
  <si>
    <t>商品和服务支出（事业）</t>
    <phoneticPr fontId="0" type="noConversion"/>
  </si>
  <si>
    <t>商品和服务支出（机关）</t>
    <phoneticPr fontId="0" type="noConversion"/>
  </si>
  <si>
    <t>工资福利支出（机关）</t>
    <phoneticPr fontId="0" type="noConversion"/>
  </si>
  <si>
    <t>工资福利支出（事业）</t>
    <phoneticPr fontId="0" type="noConversion"/>
  </si>
  <si>
    <t>九、上年结转</t>
    <phoneticPr fontId="1" type="noConversion"/>
  </si>
  <si>
    <t>六、政府性基金收入</t>
    <phoneticPr fontId="1" type="noConversion"/>
  </si>
  <si>
    <t>单位：元</t>
    <phoneticPr fontId="1" type="noConversion"/>
  </si>
  <si>
    <t>政府性基金收入</t>
    <phoneticPr fontId="0" type="noConversion"/>
  </si>
  <si>
    <t>单位：元</t>
    <phoneticPr fontId="0" type="noConversion"/>
  </si>
  <si>
    <t xml:space="preserve">    基本建设项目支出(发改委)</t>
    <phoneticPr fontId="1" type="noConversion"/>
  </si>
  <si>
    <t>二、预算外资金</t>
    <phoneticPr fontId="1" type="noConversion"/>
  </si>
  <si>
    <t>三、事业收入（不含预算外）</t>
    <phoneticPr fontId="1" type="noConversion"/>
  </si>
  <si>
    <t>四、事业单位经营收入</t>
    <phoneticPr fontId="1" type="noConversion"/>
  </si>
  <si>
    <t>五、其他自由资金</t>
    <phoneticPr fontId="1" type="noConversion"/>
  </si>
  <si>
    <t>七、预算稳定调节资金</t>
    <phoneticPr fontId="1" type="noConversion"/>
  </si>
  <si>
    <t>本年收入合计</t>
    <phoneticPr fontId="1" type="noConversion"/>
  </si>
  <si>
    <t>本年支出合计</t>
    <phoneticPr fontId="1" type="noConversion"/>
  </si>
  <si>
    <t>八、存量资金</t>
    <phoneticPr fontId="1" type="noConversion"/>
  </si>
  <si>
    <t>支出功能分类</t>
    <phoneticPr fontId="1" type="noConversion"/>
  </si>
  <si>
    <t>支出经济分类</t>
    <phoneticPr fontId="1" type="noConversion"/>
  </si>
  <si>
    <t>财政拨款</t>
    <phoneticPr fontId="0" type="noConversion"/>
  </si>
  <si>
    <t>预算外资金</t>
    <phoneticPr fontId="0" type="noConversion"/>
  </si>
  <si>
    <t>事业收入（不含预算外）</t>
    <phoneticPr fontId="0" type="noConversion"/>
  </si>
  <si>
    <t>事业单位经营收入</t>
    <phoneticPr fontId="0" type="noConversion"/>
  </si>
  <si>
    <t>其他自由资金</t>
    <phoneticPr fontId="0" type="noConversion"/>
  </si>
  <si>
    <t>预算稳定调节资金</t>
    <phoneticPr fontId="0" type="noConversion"/>
  </si>
  <si>
    <t>存量资金</t>
    <phoneticPr fontId="0" type="noConversion"/>
  </si>
  <si>
    <t>上年结转</t>
    <phoneticPr fontId="0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</si>
  <si>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</si>
  <si>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</si>
  <si>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</si>
  <si>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</si>
  <si>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</si>
  <si>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</si>
  <si>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</si>
  <si>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</si>
  <si>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</si>
  <si>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</si>
  <si>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</si>
  <si>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</si>
  <si>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</si>
  <si>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</si>
  <si>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</si>
  <si>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</si>
  <si>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</si>
  <si>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</si>
  <si>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</si>
  <si>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</si>
  <si>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</si>
  <si>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</si>
  <si>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</si>
  <si>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</si>
  <si>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</si>
  <si>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</si>
  <si>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</si>
  <si>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>003</t>
  </si>
  <si>
    <t>贡嘎县</t>
  </si>
  <si>
    <t xml:space="preserve">  003001</t>
  </si>
  <si>
    <t xml:space="preserve">  西藏贡嘎县人大常委会办公室</t>
  </si>
  <si>
    <t xml:space="preserve">  003002</t>
  </si>
  <si>
    <t xml:space="preserve">  中共人民政治协商会议西藏自治区贡嘎县委员会</t>
  </si>
  <si>
    <t xml:space="preserve">  003003001</t>
  </si>
  <si>
    <t xml:space="preserve">  西藏贡嘎县人民政府办公室机关</t>
  </si>
  <si>
    <t xml:space="preserve">  003004</t>
  </si>
  <si>
    <t xml:space="preserve">  西藏贡嘎县藏语文工作委员会办公室</t>
  </si>
  <si>
    <t xml:space="preserve">  003005</t>
  </si>
  <si>
    <t xml:space="preserve">  西藏贡嘎县机关后勤服务中心</t>
  </si>
  <si>
    <t xml:space="preserve">  003006</t>
  </si>
  <si>
    <t xml:space="preserve">  西藏贡嘎县江塘镇人民政府</t>
  </si>
  <si>
    <t xml:space="preserve">  003007</t>
  </si>
  <si>
    <t xml:space="preserve">  西藏贡嘎县昌果乡人民政府</t>
  </si>
  <si>
    <t xml:space="preserve">  003008</t>
  </si>
  <si>
    <t xml:space="preserve">  西藏贡嘎县朗杰学乡人民政府</t>
  </si>
  <si>
    <t xml:space="preserve">  003009</t>
  </si>
  <si>
    <t xml:space="preserve">  西藏贡嘎县吉雄镇人民政府</t>
  </si>
  <si>
    <t xml:space="preserve">  003010</t>
  </si>
  <si>
    <t xml:space="preserve">  西藏贡嘎县杰德秀镇人民政府</t>
  </si>
  <si>
    <t xml:space="preserve">  003011</t>
  </si>
  <si>
    <t xml:space="preserve">  西藏贡嘎县东拉乡人民政府</t>
  </si>
  <si>
    <t xml:space="preserve">  003012</t>
  </si>
  <si>
    <t xml:space="preserve">  西藏贡嘎县岗堆镇人民政府</t>
  </si>
  <si>
    <t xml:space="preserve">  003013</t>
  </si>
  <si>
    <t xml:space="preserve">  西藏贡嘎县发展和改革委员会</t>
  </si>
  <si>
    <t xml:space="preserve">  003014</t>
  </si>
  <si>
    <t xml:space="preserve">  西藏贡嘎县财政局</t>
  </si>
  <si>
    <t xml:space="preserve">  003015</t>
  </si>
  <si>
    <t xml:space="preserve">  中共贡嘎县纪律检查委员会</t>
  </si>
  <si>
    <t xml:space="preserve">  003016</t>
  </si>
  <si>
    <t xml:space="preserve">  西藏贡嘎县商务局（经济合作局）</t>
  </si>
  <si>
    <t xml:space="preserve">  003018</t>
  </si>
  <si>
    <t xml:space="preserve">  西藏贡嘎县妇女联合会</t>
  </si>
  <si>
    <t xml:space="preserve">  003019</t>
  </si>
  <si>
    <t xml:space="preserve">  西藏贡嘎县总工会</t>
  </si>
  <si>
    <t xml:space="preserve">  003020</t>
  </si>
  <si>
    <t xml:space="preserve">  中国共产主义青年团贡嘎县委员会</t>
  </si>
  <si>
    <t xml:space="preserve">  003021</t>
  </si>
  <si>
    <t xml:space="preserve">  中共贡嘎县委员会办公室</t>
  </si>
  <si>
    <t xml:space="preserve">  003022</t>
  </si>
  <si>
    <t xml:space="preserve">  中共贡嘎县委员会组织部</t>
  </si>
  <si>
    <t xml:space="preserve">  003023001</t>
  </si>
  <si>
    <t xml:space="preserve">  中共贡嘎县委员会宣传部机关</t>
  </si>
  <si>
    <t xml:space="preserve">  003023002</t>
  </si>
  <si>
    <t xml:space="preserve">  贡嘎县电视台</t>
  </si>
  <si>
    <t xml:space="preserve">  003024001</t>
  </si>
  <si>
    <t xml:space="preserve">  中共贡嘎县委员会统战部机关</t>
  </si>
  <si>
    <t xml:space="preserve">  003024002</t>
  </si>
  <si>
    <t xml:space="preserve">  贡嘎县扎多寺</t>
  </si>
  <si>
    <t xml:space="preserve">  003025</t>
  </si>
  <si>
    <t xml:space="preserve">  西藏贡嘎县吉琼嘎久拉康管理委员会</t>
  </si>
  <si>
    <t xml:space="preserve">  003026</t>
  </si>
  <si>
    <t xml:space="preserve">  西藏贡嘎县然麦寺管理委员会</t>
  </si>
  <si>
    <t xml:space="preserve">  003027</t>
  </si>
  <si>
    <t xml:space="preserve">  西藏贡嘎县岗则嘛呢拉康管理委员会</t>
  </si>
  <si>
    <t xml:space="preserve">  003028</t>
  </si>
  <si>
    <t xml:space="preserve">  西藏贡嘎县顿布曲果寺管理委员会</t>
  </si>
  <si>
    <t xml:space="preserve">  003029</t>
  </si>
  <si>
    <t xml:space="preserve">  西藏贡嘎县苏若林寺管理委员会</t>
  </si>
  <si>
    <t xml:space="preserve">  003030</t>
  </si>
  <si>
    <t xml:space="preserve">  西藏贡嘎县贡嘎曲德寺管理委员会</t>
  </si>
  <si>
    <t xml:space="preserve">  003031</t>
  </si>
  <si>
    <t xml:space="preserve">  西藏贡嘎县次久珠德寺管理委员会</t>
  </si>
  <si>
    <t xml:space="preserve">  003032</t>
  </si>
  <si>
    <t xml:space="preserve">  西藏贡嘎县伟色林寺管理委员会</t>
  </si>
  <si>
    <t xml:space="preserve">  003033</t>
  </si>
  <si>
    <t xml:space="preserve">  西藏贡嘎县达龙寺管理委员会</t>
  </si>
  <si>
    <t xml:space="preserve">  003034</t>
  </si>
  <si>
    <t xml:space="preserve">  西藏贡嘎县德庆曲果寺管理委员会</t>
  </si>
  <si>
    <t xml:space="preserve">  003035</t>
  </si>
  <si>
    <t xml:space="preserve">  西藏贡嘎县多吉扎寺管理委员会</t>
  </si>
  <si>
    <t xml:space="preserve">  003036</t>
  </si>
  <si>
    <t xml:space="preserve">  西藏贡嘎县夏珠林寺管理委员会</t>
  </si>
  <si>
    <t xml:space="preserve">  003037</t>
  </si>
  <si>
    <t xml:space="preserve">  西藏贡嘎县公安局</t>
  </si>
  <si>
    <t xml:space="preserve">  003038</t>
  </si>
  <si>
    <t xml:space="preserve">  中共贡嘎县委员会政法委员会</t>
  </si>
  <si>
    <t xml:space="preserve">  003039</t>
  </si>
  <si>
    <t xml:space="preserve">  西藏贡嘎县人民检察院</t>
  </si>
  <si>
    <t xml:space="preserve">  003040</t>
  </si>
  <si>
    <t xml:space="preserve">  西藏贡嘎县人民法院</t>
  </si>
  <si>
    <t xml:space="preserve">  003041</t>
  </si>
  <si>
    <t xml:space="preserve">  西藏贡嘎县司法局</t>
  </si>
  <si>
    <t xml:space="preserve">  003042001</t>
  </si>
  <si>
    <t xml:space="preserve">  西藏贡嘎县教育局机关</t>
  </si>
  <si>
    <t xml:space="preserve">  003043001</t>
  </si>
  <si>
    <t xml:space="preserve">  西藏贡嘎县文化局</t>
  </si>
  <si>
    <t xml:space="preserve">  003043003</t>
  </si>
  <si>
    <t xml:space="preserve">  贡嘎县综合文化服务中心</t>
  </si>
  <si>
    <t xml:space="preserve">  003044</t>
  </si>
  <si>
    <t xml:space="preserve">  西藏贡嘎县人力资源和社会保障局</t>
  </si>
  <si>
    <t xml:space="preserve">  003045</t>
  </si>
  <si>
    <t xml:space="preserve">  西藏贡嘎县民政局</t>
  </si>
  <si>
    <t xml:space="preserve">  003046001</t>
  </si>
  <si>
    <t xml:space="preserve">  西藏贡嘎县卫生健康委员会机关</t>
  </si>
  <si>
    <t xml:space="preserve">  003046002</t>
  </si>
  <si>
    <t xml:space="preserve">  贡嘎县吉雄镇卫生院</t>
  </si>
  <si>
    <t xml:space="preserve">  003046003</t>
  </si>
  <si>
    <t xml:space="preserve">  贡嘎县杰德秀镇卫生院</t>
  </si>
  <si>
    <t xml:space="preserve">  003046004</t>
  </si>
  <si>
    <t xml:space="preserve">  贡嘎县朗杰学乡卫生院</t>
  </si>
  <si>
    <t xml:space="preserve">  003046005</t>
  </si>
  <si>
    <t xml:space="preserve">  贡嘎县岗堆镇卫生院</t>
  </si>
  <si>
    <t xml:space="preserve">  003046006</t>
  </si>
  <si>
    <t xml:space="preserve">  贡嘎县江塘镇卫生院</t>
  </si>
  <si>
    <t xml:space="preserve">  003046007</t>
  </si>
  <si>
    <t xml:space="preserve">  贡嘎县东拉乡卫生院</t>
  </si>
  <si>
    <t xml:space="preserve">  003046008</t>
  </si>
  <si>
    <t xml:space="preserve">  贡嘎县昌果乡卫生院</t>
  </si>
  <si>
    <t xml:space="preserve">  003046009</t>
  </si>
  <si>
    <t xml:space="preserve">  贡嘎县克西乡卫生院</t>
  </si>
  <si>
    <t xml:space="preserve">  003047001</t>
  </si>
  <si>
    <t xml:space="preserve">  贡嘎县卫生服务中心机关</t>
  </si>
  <si>
    <t xml:space="preserve">  003047002</t>
  </si>
  <si>
    <t xml:space="preserve">  贡嘎县疾病预防控制中心</t>
  </si>
  <si>
    <t xml:space="preserve">  003048</t>
  </si>
  <si>
    <t xml:space="preserve">  西藏贡嘎县市场监督管理局</t>
  </si>
  <si>
    <t xml:space="preserve">  003050</t>
  </si>
  <si>
    <t xml:space="preserve">  西藏贡嘎县住房和城乡建设局</t>
  </si>
  <si>
    <t xml:space="preserve">  003051001</t>
  </si>
  <si>
    <t xml:space="preserve">  西藏贡嘎县农业农村局机关</t>
  </si>
  <si>
    <t xml:space="preserve">  003051002</t>
  </si>
  <si>
    <t xml:space="preserve">  贡嘎县农牧综合服务中心</t>
  </si>
  <si>
    <t xml:space="preserve">  003052</t>
  </si>
  <si>
    <t xml:space="preserve">  西藏贡嘎县林业和草原局</t>
  </si>
  <si>
    <t xml:space="preserve">  003053</t>
  </si>
  <si>
    <t xml:space="preserve">  西藏贡嘎县水利局</t>
  </si>
  <si>
    <t xml:space="preserve">  003054</t>
  </si>
  <si>
    <t xml:space="preserve">  西藏贡嘎县扶贫开发办公室（农发办）</t>
  </si>
  <si>
    <t xml:space="preserve">  003055</t>
  </si>
  <si>
    <t xml:space="preserve">  西藏贡嘎县交通运输局</t>
  </si>
  <si>
    <t xml:space="preserve">  003056</t>
  </si>
  <si>
    <t xml:space="preserve">  西藏贡嘎县应急管理局</t>
  </si>
  <si>
    <t xml:space="preserve">  003057</t>
  </si>
  <si>
    <t xml:space="preserve">  西藏贡嘎县旅游发展局</t>
  </si>
  <si>
    <t xml:space="preserve">  003058</t>
  </si>
  <si>
    <t xml:space="preserve">  西藏贡嘎县自然资源局</t>
  </si>
  <si>
    <t xml:space="preserve">  003059</t>
  </si>
  <si>
    <t xml:space="preserve">  贡嘎县克西乡人民政府</t>
  </si>
  <si>
    <t xml:space="preserve">  003060</t>
  </si>
  <si>
    <t xml:space="preserve">  贡嘎县统计局</t>
  </si>
  <si>
    <t xml:space="preserve">  003061</t>
  </si>
  <si>
    <t xml:space="preserve">  贡嘎县审计局</t>
  </si>
  <si>
    <t xml:space="preserve">  003062</t>
  </si>
  <si>
    <t xml:space="preserve">  贡嘎县消防队</t>
  </si>
  <si>
    <t xml:space="preserve">  003065</t>
  </si>
  <si>
    <t xml:space="preserve">  贡嘎县武装部</t>
  </si>
  <si>
    <t xml:space="preserve">  003067</t>
  </si>
  <si>
    <t xml:space="preserve">  贡嘎县气象局</t>
  </si>
  <si>
    <t xml:space="preserve">  003068</t>
  </si>
  <si>
    <t xml:space="preserve">  贡嘎县巡查办</t>
  </si>
  <si>
    <t xml:space="preserve">  003069</t>
  </si>
  <si>
    <t xml:space="preserve">  贡嘎县安居办</t>
  </si>
  <si>
    <t xml:space="preserve">  003071</t>
  </si>
  <si>
    <t xml:space="preserve">  贡嘎县医疗保障局</t>
  </si>
  <si>
    <t xml:space="preserve">  003072</t>
  </si>
  <si>
    <t xml:space="preserve">  贡嘎县退役军人事务局</t>
  </si>
  <si>
    <t xml:space="preserve">  003073</t>
  </si>
  <si>
    <t xml:space="preserve">  贡嘎县行政审批和便民服务局</t>
  </si>
  <si>
    <t xml:space="preserve">  003074</t>
  </si>
  <si>
    <t xml:space="preserve">  贡嘎县城市管理和综合执法局</t>
  </si>
  <si>
    <t xml:space="preserve">  003075</t>
  </si>
  <si>
    <t xml:space="preserve">  中共贡嘎县委员会国家安全委员会办公室</t>
  </si>
  <si>
    <t xml:space="preserve">  003076</t>
  </si>
  <si>
    <t xml:space="preserve">  贡嘎县信访局</t>
  </si>
  <si>
    <t xml:space="preserve">  003077</t>
  </si>
  <si>
    <t xml:space="preserve">  贡嘎县藏医院</t>
  </si>
  <si>
    <t xml:space="preserve">  003078</t>
  </si>
  <si>
    <t xml:space="preserve">  中共贡嘎县消防队</t>
  </si>
  <si>
    <t>201</t>
  </si>
  <si>
    <t>01</t>
  </si>
  <si>
    <t>06</t>
  </si>
  <si>
    <t>02</t>
  </si>
  <si>
    <t>03</t>
  </si>
  <si>
    <t>99</t>
  </si>
  <si>
    <t>13</t>
  </si>
  <si>
    <t>08</t>
  </si>
  <si>
    <t>04</t>
  </si>
  <si>
    <t>222</t>
  </si>
  <si>
    <t>210</t>
  </si>
  <si>
    <t>211</t>
  </si>
  <si>
    <t>213</t>
  </si>
  <si>
    <t>05</t>
  </si>
  <si>
    <t>07</t>
  </si>
  <si>
    <t>208</t>
  </si>
  <si>
    <t>11</t>
  </si>
  <si>
    <t>29</t>
  </si>
  <si>
    <t>31</t>
  </si>
  <si>
    <t>32</t>
  </si>
  <si>
    <t>33</t>
  </si>
  <si>
    <t>207</t>
  </si>
  <si>
    <t>34</t>
  </si>
  <si>
    <t>23</t>
  </si>
  <si>
    <t>204</t>
  </si>
  <si>
    <t>10</t>
  </si>
  <si>
    <t>205</t>
  </si>
  <si>
    <t>09</t>
  </si>
  <si>
    <t>26</t>
  </si>
  <si>
    <t>19</t>
  </si>
  <si>
    <t>20</t>
  </si>
  <si>
    <t>21</t>
  </si>
  <si>
    <t>38</t>
  </si>
  <si>
    <t>212</t>
  </si>
  <si>
    <t>221</t>
  </si>
  <si>
    <t>22</t>
  </si>
  <si>
    <t>206</t>
  </si>
  <si>
    <t>35</t>
  </si>
  <si>
    <t>14</t>
  </si>
  <si>
    <t>214</t>
  </si>
  <si>
    <t>224</t>
  </si>
  <si>
    <t>220</t>
  </si>
  <si>
    <t>12</t>
  </si>
  <si>
    <t>15</t>
  </si>
  <si>
    <t>28</t>
  </si>
  <si>
    <t>16</t>
  </si>
  <si>
    <t>一般公共预算收入总表</t>
    <phoneticPr fontId="0" type="noConversion"/>
  </si>
  <si>
    <t>227</t>
    <phoneticPr fontId="0" type="noConversion"/>
  </si>
  <si>
    <t xml:space="preserve">  003014</t>
    <phoneticPr fontId="0" type="noConversion"/>
  </si>
  <si>
    <t>一般公共预算支出总表</t>
    <phoneticPr fontId="0" type="noConversion"/>
  </si>
  <si>
    <t>政府性基金预算收支总表</t>
    <phoneticPr fontId="13" type="noConversion"/>
  </si>
  <si>
    <t>单位：元</t>
    <phoneticPr fontId="13" type="noConversion"/>
  </si>
  <si>
    <t>支出功能分类</t>
    <phoneticPr fontId="13" type="noConversion"/>
  </si>
  <si>
    <t>支出经济分类</t>
    <phoneticPr fontId="13" type="noConversion"/>
  </si>
  <si>
    <t>二、预算外资金</t>
    <phoneticPr fontId="13" type="noConversion"/>
  </si>
  <si>
    <t xml:space="preserve">    工资福利支出（机关）</t>
    <phoneticPr fontId="13" type="noConversion"/>
  </si>
  <si>
    <t>三、事业收入（不含预算外）</t>
    <phoneticPr fontId="13" type="noConversion"/>
  </si>
  <si>
    <t xml:space="preserve">    工资福利支出（事业）</t>
    <phoneticPr fontId="13" type="noConversion"/>
  </si>
  <si>
    <t>四、事业单位经营收入</t>
    <phoneticPr fontId="13" type="noConversion"/>
  </si>
  <si>
    <t xml:space="preserve">    商品和服务支出（机关）</t>
    <phoneticPr fontId="13" type="noConversion"/>
  </si>
  <si>
    <t>五、其他自由资金</t>
    <phoneticPr fontId="13" type="noConversion"/>
  </si>
  <si>
    <t xml:space="preserve">    商品和服务支出（事业）</t>
    <phoneticPr fontId="13" type="noConversion"/>
  </si>
  <si>
    <t>六、政府性基金收入</t>
    <phoneticPr fontId="13" type="noConversion"/>
  </si>
  <si>
    <t>七、预算稳定调节资金</t>
    <phoneticPr fontId="13" type="noConversion"/>
  </si>
  <si>
    <t xml:space="preserve">    基本建设项目支出(发改委)</t>
    <phoneticPr fontId="13" type="noConversion"/>
  </si>
  <si>
    <t>本年收入合计</t>
    <phoneticPr fontId="13" type="noConversion"/>
  </si>
  <si>
    <t>本年支出合计</t>
    <phoneticPr fontId="13" type="noConversion"/>
  </si>
  <si>
    <t>八、存量资金</t>
    <phoneticPr fontId="13" type="noConversion"/>
  </si>
  <si>
    <t>九、上年结转</t>
    <phoneticPr fontId="13" type="noConversion"/>
  </si>
  <si>
    <t>政府性基金预算收入总表</t>
    <phoneticPr fontId="0" type="noConversion"/>
  </si>
  <si>
    <t>政  府  性  基  金  预  算  支  出  总  表</t>
    <phoneticPr fontId="0" type="noConversion"/>
  </si>
  <si>
    <t>229</t>
    <phoneticPr fontId="0" type="noConversion"/>
  </si>
  <si>
    <t>60</t>
    <phoneticPr fontId="0" type="noConversion"/>
  </si>
  <si>
    <t>02</t>
    <phoneticPr fontId="0" type="noConversion"/>
  </si>
  <si>
    <t>212</t>
    <phoneticPr fontId="0" type="noConversion"/>
  </si>
  <si>
    <t>08</t>
    <phoneticPr fontId="0" type="noConversion"/>
  </si>
  <si>
    <t>99</t>
    <phoneticPr fontId="0" type="noConversion"/>
  </si>
  <si>
    <t>13</t>
    <phoneticPr fontId="0" type="noConversion"/>
  </si>
  <si>
    <t>208</t>
    <phoneticPr fontId="0" type="noConversion"/>
  </si>
  <si>
    <t>22</t>
    <phoneticPr fontId="0" type="noConversion"/>
  </si>
  <si>
    <t>01</t>
    <phoneticPr fontId="0" type="noConversion"/>
  </si>
  <si>
    <t>存量收支总表</t>
    <phoneticPr fontId="13" type="noConversion"/>
  </si>
  <si>
    <t>三公经费支出预算表</t>
  </si>
  <si>
    <t>单位编码</t>
  </si>
  <si>
    <t>因公出国（境）费用</t>
  </si>
  <si>
    <t>公务用车经费</t>
  </si>
  <si>
    <t>其中：正常经费</t>
  </si>
  <si>
    <t>项目经费</t>
  </si>
  <si>
    <t>公务用车购置</t>
  </si>
  <si>
    <t>其中：正常公用经费</t>
  </si>
  <si>
    <t>213</t>
    <phoneticPr fontId="0" type="noConversion"/>
  </si>
  <si>
    <t>05</t>
    <phoneticPr fontId="0" type="noConversion"/>
  </si>
  <si>
    <t>01</t>
    <phoneticPr fontId="0" type="noConversion"/>
  </si>
  <si>
    <t xml:space="preserve"> 003014</t>
    <phoneticPr fontId="0" type="noConversion"/>
  </si>
  <si>
    <t>221</t>
    <phoneticPr fontId="0" type="noConversion"/>
  </si>
  <si>
    <t>03</t>
    <phoneticPr fontId="0" type="noConversion"/>
  </si>
  <si>
    <t>16</t>
    <phoneticPr fontId="0" type="noConversion"/>
  </si>
  <si>
    <t xml:space="preserve">  003053</t>
    <phoneticPr fontId="0" type="noConversion"/>
  </si>
  <si>
    <t>35</t>
    <phoneticPr fontId="0" type="noConversion"/>
  </si>
  <si>
    <t>208</t>
    <phoneticPr fontId="0" type="noConversion"/>
  </si>
  <si>
    <t>22</t>
    <phoneticPr fontId="0" type="noConversion"/>
  </si>
  <si>
    <t>229</t>
    <phoneticPr fontId="0" type="noConversion"/>
  </si>
  <si>
    <t>60</t>
    <phoneticPr fontId="0" type="noConversion"/>
  </si>
  <si>
    <t>02</t>
    <phoneticPr fontId="0" type="noConversion"/>
  </si>
  <si>
    <t>212</t>
    <phoneticPr fontId="0" type="noConversion"/>
  </si>
  <si>
    <t>08</t>
    <phoneticPr fontId="0" type="noConversion"/>
  </si>
  <si>
    <t>99</t>
    <phoneticPr fontId="0" type="noConversion"/>
  </si>
  <si>
    <t>13</t>
    <phoneticPr fontId="0" type="noConversion"/>
  </si>
  <si>
    <t>227</t>
    <phoneticPr fontId="0" type="noConversion"/>
  </si>
  <si>
    <t>一般公共预算收支总表</t>
    <phoneticPr fontId="1" type="noConversion"/>
  </si>
  <si>
    <t>一般公共收支预算总表</t>
    <phoneticPr fontId="1" type="noConversion"/>
  </si>
  <si>
    <t>一般公共预算基本支出表</t>
    <phoneticPr fontId="1" type="noConversion"/>
  </si>
  <si>
    <t>政府预算经济分类</t>
    <phoneticPr fontId="1" type="noConversion"/>
  </si>
  <si>
    <t>部门预算经济分类</t>
    <phoneticPr fontId="1" type="noConversion"/>
  </si>
  <si>
    <t>备注</t>
  </si>
  <si>
    <t>科目名称</t>
    <phoneticPr fontId="1" type="noConversion"/>
  </si>
  <si>
    <t>合计</t>
    <phoneticPr fontId="1" type="noConversion"/>
  </si>
  <si>
    <t>科目编码</t>
    <phoneticPr fontId="1" type="noConversion"/>
  </si>
  <si>
    <t>人员经费</t>
    <phoneticPr fontId="1" type="noConversion"/>
  </si>
  <si>
    <t>公用经费</t>
    <phoneticPr fontId="1" type="noConversion"/>
  </si>
  <si>
    <t>类</t>
    <phoneticPr fontId="1" type="noConversion"/>
  </si>
  <si>
    <t>款</t>
    <phoneticPr fontId="1" type="noConversion"/>
  </si>
  <si>
    <t>机关事业工资福利支出</t>
    <phoneticPr fontId="1" type="noConversion"/>
  </si>
  <si>
    <t>工资福利支出</t>
    <phoneticPr fontId="1" type="noConversion"/>
  </si>
  <si>
    <t>01</t>
    <phoneticPr fontId="1" type="noConversion"/>
  </si>
  <si>
    <t>工资奖金津补贴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</si>
  <si>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</si>
  <si>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</si>
  <si>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</si>
  <si>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04</t>
    <phoneticPr fontId="1" type="noConversion"/>
  </si>
  <si>
    <t>其他工资福利</t>
    <phoneticPr fontId="1" type="noConversion"/>
  </si>
  <si>
    <t>社会保障缴费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</si>
  <si>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</si>
  <si>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</si>
  <si>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医疗保险</t>
    <phoneticPr fontId="1" type="noConversion"/>
  </si>
  <si>
    <t>公务员医疗补助</t>
    <phoneticPr fontId="1" type="noConversion"/>
  </si>
  <si>
    <t>失业保险</t>
    <phoneticPr fontId="1" type="noConversion"/>
  </si>
  <si>
    <t>生育保险</t>
    <phoneticPr fontId="1" type="noConversion"/>
  </si>
  <si>
    <t>工伤保险</t>
    <phoneticPr fontId="1" type="noConversion"/>
  </si>
  <si>
    <t>住房公积金</t>
    <phoneticPr fontId="1" type="noConversion"/>
  </si>
  <si>
    <t>502</t>
  </si>
  <si>
    <t>机关商品和服务支出</t>
  </si>
  <si>
    <t>商品和服务支出</t>
  </si>
  <si>
    <t xml:space="preserve">  办公经费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</si>
  <si>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</si>
  <si>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</si>
  <si>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</si>
  <si>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</si>
  <si>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差旅费</t>
  </si>
  <si>
    <t xml:space="preserve">  工会经费</t>
  </si>
  <si>
    <t xml:space="preserve">  福利费</t>
  </si>
  <si>
    <t xml:space="preserve">  培训费</t>
  </si>
  <si>
    <t xml:space="preserve">  公务接待费</t>
  </si>
  <si>
    <t>17</t>
  </si>
  <si>
    <t xml:space="preserve">  公务用车运行维护费</t>
  </si>
  <si>
    <t>电梯运行维护费</t>
  </si>
  <si>
    <t xml:space="preserve">  其他商品和服务支出</t>
  </si>
  <si>
    <t>离退休公用经费</t>
  </si>
  <si>
    <t>509</t>
  </si>
  <si>
    <t xml:space="preserve">  离退休费</t>
  </si>
  <si>
    <t xml:space="preserve">  退休费</t>
  </si>
  <si>
    <t>退休人员护工费</t>
  </si>
  <si>
    <t xml:space="preserve">  其他对个人和家庭的补助支出</t>
  </si>
  <si>
    <t>通讯补贴</t>
  </si>
  <si>
    <r>
      <t>0</t>
    </r>
    <r>
      <rPr>
        <sz val="9"/>
        <color indexed="8"/>
        <rFont val="宋体"/>
        <family val="3"/>
        <charset val="134"/>
      </rPr>
      <t>1</t>
    </r>
  </si>
  <si>
    <t>04</t>
    <phoneticPr fontId="0" type="noConversion"/>
  </si>
  <si>
    <t>　手续费</t>
    <phoneticPr fontId="1" type="noConversion"/>
  </si>
  <si>
    <t>05</t>
    <phoneticPr fontId="0" type="noConversion"/>
  </si>
  <si>
    <t>06</t>
    <phoneticPr fontId="0" type="noConversion"/>
  </si>
  <si>
    <t>07</t>
    <phoneticPr fontId="0" type="noConversion"/>
  </si>
  <si>
    <t>　邮电费</t>
    <phoneticPr fontId="1" type="noConversion"/>
  </si>
  <si>
    <t>08</t>
    <phoneticPr fontId="0" type="noConversion"/>
  </si>
  <si>
    <t>　取暖费</t>
    <phoneticPr fontId="1" type="noConversion"/>
  </si>
  <si>
    <t>11</t>
    <phoneticPr fontId="0" type="noConversion"/>
  </si>
  <si>
    <t>09</t>
    <phoneticPr fontId="0" type="noConversion"/>
  </si>
  <si>
    <t xml:space="preserve">  物业管理费</t>
    <phoneticPr fontId="0" type="noConversion"/>
  </si>
  <si>
    <t>14</t>
    <phoneticPr fontId="0" type="noConversion"/>
  </si>
  <si>
    <t>　租赁费</t>
    <phoneticPr fontId="1" type="noConversion"/>
  </si>
  <si>
    <r>
      <t>0</t>
    </r>
    <r>
      <rPr>
        <sz val="9"/>
        <color indexed="8"/>
        <rFont val="宋体"/>
        <family val="3"/>
        <charset val="134"/>
      </rPr>
      <t>6</t>
    </r>
  </si>
  <si>
    <r>
      <t>0</t>
    </r>
    <r>
      <rPr>
        <sz val="9"/>
        <color indexed="8"/>
        <rFont val="宋体"/>
        <family val="3"/>
        <charset val="134"/>
      </rPr>
      <t>8</t>
    </r>
  </si>
  <si>
    <r>
      <t>9</t>
    </r>
    <r>
      <rPr>
        <sz val="9"/>
        <color indexed="8"/>
        <rFont val="宋体"/>
        <family val="3"/>
        <charset val="134"/>
      </rPr>
      <t>9</t>
    </r>
  </si>
  <si>
    <t>休假包干</t>
    <phoneticPr fontId="1" type="noConversion"/>
  </si>
  <si>
    <t>总计</t>
    <phoneticPr fontId="1" type="noConversion"/>
  </si>
  <si>
    <t>28</t>
    <phoneticPr fontId="0" type="noConversion"/>
  </si>
  <si>
    <t>39</t>
    <phoneticPr fontId="0" type="noConversion"/>
  </si>
  <si>
    <t xml:space="preserve">  其他交通费</t>
    <phoneticPr fontId="0" type="noConversion"/>
  </si>
  <si>
    <t>29</t>
    <phoneticPr fontId="0" type="noConversion"/>
  </si>
  <si>
    <t>专用材料购置费</t>
    <phoneticPr fontId="0" type="noConversion"/>
  </si>
  <si>
    <t>19</t>
    <phoneticPr fontId="0" type="noConversion"/>
  </si>
  <si>
    <t>　被装购置费</t>
    <phoneticPr fontId="1" type="noConversion"/>
  </si>
  <si>
    <t>25</t>
    <phoneticPr fontId="0" type="noConversion"/>
  </si>
  <si>
    <t>　专用燃料费</t>
    <phoneticPr fontId="1" type="noConversion"/>
  </si>
  <si>
    <t>18</t>
    <phoneticPr fontId="0" type="noConversion"/>
  </si>
  <si>
    <t xml:space="preserve">  专用材料费</t>
    <phoneticPr fontId="0" type="noConversion"/>
  </si>
  <si>
    <t xml:space="preserve">  委托业务费</t>
    <phoneticPr fontId="0" type="noConversion"/>
  </si>
  <si>
    <t>26</t>
    <phoneticPr fontId="0" type="noConversion"/>
  </si>
  <si>
    <t>　劳务费</t>
    <phoneticPr fontId="1" type="noConversion"/>
  </si>
  <si>
    <t>02</t>
    <phoneticPr fontId="0" type="noConversion"/>
  </si>
  <si>
    <t xml:space="preserve">  会议费</t>
    <phoneticPr fontId="0" type="noConversion"/>
  </si>
  <si>
    <t>15</t>
    <phoneticPr fontId="0" type="noConversion"/>
  </si>
  <si>
    <t>　会议费</t>
    <phoneticPr fontId="1" type="noConversion"/>
  </si>
  <si>
    <t xml:space="preserve">  维修（护）费</t>
    <phoneticPr fontId="0" type="noConversion"/>
  </si>
  <si>
    <t>　维修（护）费</t>
    <phoneticPr fontId="1" type="noConversion"/>
  </si>
  <si>
    <t>党建经费</t>
    <phoneticPr fontId="0" type="noConversion"/>
  </si>
</sst>
</file>

<file path=xl/styles.xml><?xml version="1.0" encoding="utf-8"?>
<styleSheet xmlns="http://schemas.openxmlformats.org/spreadsheetml/2006/main">
  <numFmts count="7">
    <numFmt numFmtId="176" formatCode="00"/>
    <numFmt numFmtId="177" formatCode="0000"/>
    <numFmt numFmtId="178" formatCode="* #,##0.00;* \-#,##0.00;* &quot;&quot;??;@"/>
    <numFmt numFmtId="179" formatCode="#,##0.0_ "/>
    <numFmt numFmtId="180" formatCode="0.00_);[Red]\(0.00\)"/>
    <numFmt numFmtId="181" formatCode="#,##0.00_ "/>
    <numFmt numFmtId="182" formatCode="#,##0.00_);[Red]\(#,##0.00\)"/>
  </numFmts>
  <fonts count="28">
    <font>
      <sz val="9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name val="黑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5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color theme="1"/>
      <name val="宋体"/>
      <family val="3"/>
      <charset val="134"/>
      <scheme val="major"/>
    </font>
    <font>
      <sz val="10.5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244">
    <xf numFmtId="0" fontId="0" fillId="0" borderId="0" xfId="0"/>
    <xf numFmtId="49" fontId="3" fillId="0" borderId="4" xfId="0" applyNumberFormat="1" applyFont="1" applyFill="1" applyBorder="1" applyAlignment="1">
      <alignment horizontal="center" vertical="center" wrapText="1"/>
    </xf>
    <xf numFmtId="179" fontId="3" fillId="2" borderId="0" xfId="0" applyNumberFormat="1" applyFont="1" applyFill="1" applyAlignment="1" applyProtection="1">
      <alignment horizontal="right" vertical="center"/>
    </xf>
    <xf numFmtId="179" fontId="3" fillId="2" borderId="0" xfId="0" applyNumberFormat="1" applyFont="1" applyFill="1" applyAlignment="1" applyProtection="1">
      <alignment horizontal="right" vertical="center" wrapText="1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4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6" fontId="4" fillId="2" borderId="0" xfId="0" applyNumberFormat="1" applyFont="1" applyFill="1" applyAlignment="1" applyProtection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4" fontId="0" fillId="0" borderId="5" xfId="0" applyNumberFormat="1" applyFill="1" applyBorder="1" applyAlignment="1">
      <alignment horizontal="right" vertical="center"/>
    </xf>
    <xf numFmtId="4" fontId="0" fillId="0" borderId="3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7" xfId="0" applyFill="1" applyBorder="1"/>
    <xf numFmtId="0" fontId="0" fillId="0" borderId="1" xfId="0" applyBorder="1"/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1" xfId="0" applyNumberFormat="1" applyBorder="1"/>
    <xf numFmtId="0" fontId="0" fillId="0" borderId="1" xfId="0" applyFill="1" applyBorder="1"/>
    <xf numFmtId="0" fontId="0" fillId="0" borderId="4" xfId="0" applyFill="1" applyBorder="1"/>
    <xf numFmtId="0" fontId="0" fillId="0" borderId="8" xfId="0" applyFill="1" applyBorder="1"/>
    <xf numFmtId="4" fontId="0" fillId="0" borderId="3" xfId="0" applyNumberFormat="1" applyFill="1" applyBorder="1"/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NumberFormat="1" applyAlignment="1">
      <alignment horizontal="right" vertical="center"/>
    </xf>
    <xf numFmtId="49" fontId="3" fillId="0" borderId="1" xfId="0" applyNumberFormat="1" applyFont="1" applyBorder="1" applyAlignment="1">
      <alignment horizontal="centerContinuous" vertical="center" wrapText="1"/>
    </xf>
    <xf numFmtId="4" fontId="0" fillId="0" borderId="4" xfId="0" applyNumberFormat="1" applyFont="1" applyFill="1" applyBorder="1" applyAlignment="1" applyProtection="1">
      <alignment horizontal="right" vertical="center"/>
    </xf>
    <xf numFmtId="179" fontId="0" fillId="2" borderId="0" xfId="0" applyNumberFormat="1" applyFill="1" applyAlignment="1" applyProtection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3" xfId="0" applyNumberFormat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0" borderId="9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11" fillId="0" borderId="1" xfId="7" applyFont="1" applyFill="1" applyBorder="1" applyAlignment="1">
      <alignment horizontal="left" vertical="center"/>
    </xf>
    <xf numFmtId="181" fontId="0" fillId="0" borderId="1" xfId="0" applyNumberFormat="1" applyFill="1" applyBorder="1" applyAlignment="1">
      <alignment horizontal="right"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4" fontId="0" fillId="0" borderId="1" xfId="0" applyNumberFormat="1" applyFill="1" applyBorder="1"/>
    <xf numFmtId="181" fontId="0" fillId="0" borderId="0" xfId="0" applyNumberFormat="1" applyFill="1" applyAlignment="1">
      <alignment horizontal="right" vertical="center"/>
    </xf>
    <xf numFmtId="4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3" xfId="0" applyFill="1" applyBorder="1"/>
    <xf numFmtId="4" fontId="8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Fill="1" applyBorder="1" applyAlignment="1">
      <alignment vertical="center"/>
    </xf>
    <xf numFmtId="4" fontId="3" fillId="0" borderId="11" xfId="0" applyNumberFormat="1" applyFont="1" applyFill="1" applyBorder="1" applyAlignment="1">
      <alignment horizontal="right" vertical="center"/>
    </xf>
    <xf numFmtId="4" fontId="0" fillId="0" borderId="11" xfId="0" applyNumberFormat="1" applyFill="1" applyBorder="1" applyAlignment="1">
      <alignment horizontal="right" vertical="center"/>
    </xf>
    <xf numFmtId="0" fontId="0" fillId="0" borderId="0" xfId="0"/>
    <xf numFmtId="0" fontId="0" fillId="0" borderId="0" xfId="0" applyFill="1"/>
    <xf numFmtId="4" fontId="0" fillId="0" borderId="1" xfId="0" applyNumberFormat="1" applyFill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0" xfId="0" applyFont="1"/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78" fontId="13" fillId="0" borderId="0" xfId="0" applyNumberFormat="1" applyFont="1" applyAlignment="1">
      <alignment vertical="center"/>
    </xf>
    <xf numFmtId="0" fontId="13" fillId="0" borderId="0" xfId="0" applyFont="1" applyFill="1"/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0" fontId="15" fillId="0" borderId="1" xfId="7" applyFont="1" applyFill="1" applyBorder="1" applyAlignment="1">
      <alignment horizontal="left" vertical="center"/>
    </xf>
    <xf numFmtId="179" fontId="13" fillId="2" borderId="0" xfId="0" applyNumberFormat="1" applyFont="1" applyFill="1" applyAlignment="1" applyProtection="1">
      <alignment horizontal="right" vertical="center" wrapText="1"/>
    </xf>
    <xf numFmtId="179" fontId="13" fillId="2" borderId="0" xfId="0" applyNumberFormat="1" applyFont="1" applyFill="1" applyAlignment="1" applyProtection="1">
      <alignment horizontal="right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49" fontId="13" fillId="0" borderId="1" xfId="0" applyNumberFormat="1" applyFont="1" applyBorder="1" applyAlignment="1">
      <alignment horizontal="centerContinuous" vertical="center" wrapText="1"/>
    </xf>
    <xf numFmtId="0" fontId="13" fillId="0" borderId="0" xfId="0" applyFont="1" applyAlignment="1">
      <alignment horizontal="right" vertical="center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49" fontId="0" fillId="3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/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14"/>
    <xf numFmtId="0" fontId="17" fillId="0" borderId="0" xfId="14" applyFont="1" applyAlignment="1">
      <alignment horizontal="center" vertical="center"/>
    </xf>
    <xf numFmtId="0" fontId="19" fillId="0" borderId="4" xfId="14" applyFont="1" applyBorder="1" applyAlignment="1">
      <alignment horizontal="centerContinuous" vertical="center"/>
    </xf>
    <xf numFmtId="0" fontId="19" fillId="0" borderId="3" xfId="14" applyFont="1" applyBorder="1" applyAlignment="1">
      <alignment horizontal="centerContinuous" vertical="center"/>
    </xf>
    <xf numFmtId="0" fontId="19" fillId="0" borderId="1" xfId="14" applyFont="1" applyBorder="1" applyAlignment="1">
      <alignment horizontal="centerContinuous" vertical="center"/>
    </xf>
    <xf numFmtId="0" fontId="19" fillId="0" borderId="7" xfId="14" applyFont="1" applyBorder="1" applyAlignment="1">
      <alignment horizontal="centerContinuous" vertical="center"/>
    </xf>
    <xf numFmtId="0" fontId="19" fillId="0" borderId="9" xfId="14" applyFont="1" applyBorder="1" applyAlignment="1">
      <alignment horizontal="centerContinuous" vertical="center"/>
    </xf>
    <xf numFmtId="0" fontId="19" fillId="0" borderId="7" xfId="14" applyFont="1" applyBorder="1" applyAlignment="1">
      <alignment horizontal="center" vertical="center" wrapText="1"/>
    </xf>
    <xf numFmtId="0" fontId="19" fillId="0" borderId="1" xfId="14" applyFont="1" applyBorder="1" applyAlignment="1">
      <alignment horizontal="center" vertical="center" wrapText="1"/>
    </xf>
    <xf numFmtId="0" fontId="19" fillId="0" borderId="9" xfId="14" applyFont="1" applyBorder="1" applyAlignment="1">
      <alignment horizontal="center" vertical="center" wrapText="1"/>
    </xf>
    <xf numFmtId="0" fontId="20" fillId="0" borderId="15" xfId="14" applyFont="1" applyFill="1" applyBorder="1" applyAlignment="1">
      <alignment horizontal="center" vertical="center" wrapText="1"/>
    </xf>
    <xf numFmtId="0" fontId="20" fillId="0" borderId="3" xfId="14" applyFont="1" applyBorder="1" applyAlignment="1">
      <alignment horizontal="center" vertical="center" wrapText="1"/>
    </xf>
    <xf numFmtId="49" fontId="18" fillId="0" borderId="15" xfId="14" applyNumberFormat="1" applyFont="1" applyFill="1" applyBorder="1" applyAlignment="1" applyProtection="1">
      <alignment horizontal="left" vertical="center" wrapText="1"/>
    </xf>
    <xf numFmtId="4" fontId="18" fillId="0" borderId="1" xfId="14" applyNumberFormat="1" applyFont="1" applyFill="1" applyBorder="1" applyAlignment="1" applyProtection="1">
      <alignment horizontal="right" vertical="center" wrapText="1"/>
    </xf>
    <xf numFmtId="0" fontId="13" fillId="0" borderId="0" xfId="14" applyFill="1"/>
    <xf numFmtId="0" fontId="0" fillId="0" borderId="0" xfId="0" applyAlignment="1">
      <alignment vertical="center"/>
    </xf>
    <xf numFmtId="180" fontId="0" fillId="0" borderId="0" xfId="0" applyNumberFormat="1" applyAlignment="1">
      <alignment vertical="center"/>
    </xf>
    <xf numFmtId="180" fontId="22" fillId="0" borderId="0" xfId="0" applyNumberFormat="1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182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176" fontId="4" fillId="2" borderId="0" xfId="0" applyNumberFormat="1" applyFont="1" applyFill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9" fillId="0" borderId="1" xfId="14" applyNumberFormat="1" applyFont="1" applyFill="1" applyBorder="1" applyAlignment="1" applyProtection="1">
      <alignment horizontal="center" vertical="center" wrapText="1"/>
    </xf>
    <xf numFmtId="0" fontId="17" fillId="0" borderId="0" xfId="14" applyFont="1" applyAlignment="1">
      <alignment horizontal="center" vertical="center"/>
    </xf>
    <xf numFmtId="0" fontId="18" fillId="0" borderId="2" xfId="14" applyFont="1" applyBorder="1" applyAlignment="1">
      <alignment horizontal="center" vertical="center"/>
    </xf>
    <xf numFmtId="0" fontId="19" fillId="0" borderId="14" xfId="14" applyFont="1" applyBorder="1" applyAlignment="1">
      <alignment horizontal="center" vertical="center"/>
    </xf>
    <xf numFmtId="0" fontId="19" fillId="0" borderId="16" xfId="14" applyFont="1" applyBorder="1" applyAlignment="1">
      <alignment horizontal="center" vertical="center"/>
    </xf>
    <xf numFmtId="0" fontId="19" fillId="0" borderId="17" xfId="14" applyFont="1" applyBorder="1" applyAlignment="1">
      <alignment horizontal="center" vertical="center"/>
    </xf>
    <xf numFmtId="0" fontId="19" fillId="0" borderId="15" xfId="14" applyNumberFormat="1" applyFont="1" applyFill="1" applyBorder="1" applyAlignment="1" applyProtection="1">
      <alignment horizontal="center" vertical="center" wrapText="1"/>
    </xf>
    <xf numFmtId="0" fontId="19" fillId="0" borderId="9" xfId="14" applyNumberFormat="1" applyFont="1" applyFill="1" applyBorder="1" applyAlignment="1" applyProtection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23" fillId="0" borderId="9" xfId="0" applyNumberFormat="1" applyFont="1" applyBorder="1" applyAlignment="1">
      <alignment horizontal="center" vertical="center" wrapText="1"/>
    </xf>
    <xf numFmtId="180" fontId="23" fillId="0" borderId="13" xfId="0" applyNumberFormat="1" applyFont="1" applyBorder="1" applyAlignment="1">
      <alignment horizontal="center" vertical="center" wrapText="1"/>
    </xf>
    <xf numFmtId="180" fontId="23" fillId="0" borderId="7" xfId="0" applyNumberFormat="1" applyFont="1" applyBorder="1" applyAlignment="1">
      <alignment horizontal="center" vertical="center" wrapText="1"/>
    </xf>
    <xf numFmtId="180" fontId="23" fillId="0" borderId="3" xfId="0" applyNumberFormat="1" applyFont="1" applyBorder="1" applyAlignment="1">
      <alignment horizontal="center" vertical="center" wrapText="1"/>
    </xf>
    <xf numFmtId="180" fontId="23" fillId="0" borderId="5" xfId="0" applyNumberFormat="1" applyFont="1" applyBorder="1" applyAlignment="1">
      <alignment horizontal="center" vertical="center" wrapText="1"/>
    </xf>
    <xf numFmtId="180" fontId="24" fillId="0" borderId="1" xfId="0" applyNumberFormat="1" applyFont="1" applyBorder="1" applyAlignment="1">
      <alignment horizontal="center" vertical="center"/>
    </xf>
    <xf numFmtId="180" fontId="2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180" fontId="25" fillId="0" borderId="1" xfId="0" applyNumberFormat="1" applyFont="1" applyBorder="1" applyAlignment="1">
      <alignment horizontal="left" vertical="center" wrapText="1"/>
    </xf>
    <xf numFmtId="180" fontId="25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180" fontId="1" fillId="0" borderId="3" xfId="0" applyNumberFormat="1" applyFont="1" applyBorder="1" applyAlignment="1">
      <alignment horizontal="center" vertical="center"/>
    </xf>
    <xf numFmtId="180" fontId="25" fillId="0" borderId="3" xfId="0" applyNumberFormat="1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/>
    </xf>
    <xf numFmtId="180" fontId="25" fillId="0" borderId="6" xfId="0" applyNumberFormat="1" applyFont="1" applyBorder="1" applyAlignment="1">
      <alignment horizontal="center" vertical="center" wrapText="1"/>
    </xf>
    <xf numFmtId="180" fontId="1" fillId="0" borderId="5" xfId="0" applyNumberFormat="1" applyFont="1" applyBorder="1" applyAlignment="1">
      <alignment horizontal="center" vertical="center"/>
    </xf>
    <xf numFmtId="180" fontId="25" fillId="0" borderId="5" xfId="0" applyNumberFormat="1" applyFont="1" applyBorder="1" applyAlignment="1">
      <alignment horizontal="center" vertical="center" wrapText="1"/>
    </xf>
    <xf numFmtId="180" fontId="25" fillId="0" borderId="3" xfId="0" applyNumberFormat="1" applyFont="1" applyBorder="1" applyAlignment="1">
      <alignment horizontal="left" vertical="center" wrapText="1"/>
    </xf>
    <xf numFmtId="180" fontId="25" fillId="0" borderId="6" xfId="0" applyNumberFormat="1" applyFont="1" applyBorder="1" applyAlignment="1">
      <alignment horizontal="left" vertical="center" wrapText="1"/>
    </xf>
    <xf numFmtId="180" fontId="25" fillId="0" borderId="5" xfId="0" applyNumberFormat="1" applyFont="1" applyBorder="1" applyAlignment="1">
      <alignment horizontal="left" vertical="center" wrapText="1"/>
    </xf>
    <xf numFmtId="180" fontId="1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182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9" fontId="26" fillId="0" borderId="3" xfId="0" applyNumberFormat="1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82" fontId="25" fillId="0" borderId="3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182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26" fillId="0" borderId="6" xfId="0" applyNumberFormat="1" applyFont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182" fontId="25" fillId="0" borderId="6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49" fontId="26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81" fontId="25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vertical="center"/>
    </xf>
    <xf numFmtId="49" fontId="25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182" fontId="25" fillId="0" borderId="1" xfId="0" applyNumberFormat="1" applyFont="1" applyBorder="1" applyAlignment="1">
      <alignment horizontal="center" vertical="center" wrapText="1"/>
    </xf>
    <xf numFmtId="49" fontId="26" fillId="0" borderId="3" xfId="0" applyNumberFormat="1" applyFont="1" applyBorder="1" applyAlignment="1">
      <alignment vertical="center"/>
    </xf>
    <xf numFmtId="49" fontId="25" fillId="0" borderId="3" xfId="0" applyNumberFormat="1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182" fontId="26" fillId="0" borderId="1" xfId="0" applyNumberFormat="1" applyFont="1" applyBorder="1" applyAlignment="1">
      <alignment horizontal="right" vertical="center" wrapText="1"/>
    </xf>
    <xf numFmtId="49" fontId="26" fillId="0" borderId="5" xfId="0" applyNumberFormat="1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182" fontId="25" fillId="0" borderId="5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</cellXfs>
  <cellStyles count="15">
    <cellStyle name="常规" xfId="0" builtinId="0"/>
    <cellStyle name="常规 2" xfId="1"/>
    <cellStyle name="常规 2 2" xfId="2"/>
    <cellStyle name="常规 2 2 2" xfId="3"/>
    <cellStyle name="常规 2 2 2 2" xfId="8"/>
    <cellStyle name="常规 2 2 2 3" xfId="11"/>
    <cellStyle name="常规 2 3" xfId="4"/>
    <cellStyle name="常规 2 3 2" xfId="9"/>
    <cellStyle name="常规 2 3 3" xfId="12"/>
    <cellStyle name="常规 2_5379C2AA01F344149FF9DA706D2CAAEE_c" xfId="5"/>
    <cellStyle name="常规 3" xfId="6"/>
    <cellStyle name="常规 3 2" xfId="10"/>
    <cellStyle name="常规 3 3" xfId="13"/>
    <cellStyle name="常规 4" xfId="7"/>
    <cellStyle name="常规_26F7D880C90247A3AEF4954ABD46AB48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opLeftCell="A4" workbookViewId="0">
      <selection activeCell="B34" sqref="B34"/>
    </sheetView>
  </sheetViews>
  <sheetFormatPr defaultRowHeight="12.75" customHeight="1"/>
  <cols>
    <col min="1" max="1" width="32.5" style="69" customWidth="1"/>
    <col min="2" max="2" width="20.6640625" style="69" customWidth="1"/>
    <col min="3" max="3" width="37.1640625" style="69" customWidth="1"/>
    <col min="4" max="4" width="21.83203125" style="69" customWidth="1"/>
    <col min="5" max="5" width="26.83203125" style="69" customWidth="1"/>
    <col min="6" max="6" width="23" style="69" customWidth="1"/>
    <col min="7" max="254" width="9.1640625" style="69" customWidth="1"/>
    <col min="255" max="16384" width="9.33203125" style="69"/>
  </cols>
  <sheetData>
    <row r="1" spans="1:6" ht="0.75" customHeight="1"/>
    <row r="2" spans="1:6" ht="26.25" customHeight="1">
      <c r="A2" s="40" t="s">
        <v>49</v>
      </c>
      <c r="B2" s="40"/>
      <c r="C2" s="40"/>
      <c r="D2" s="40"/>
      <c r="E2" s="40"/>
      <c r="F2" s="40"/>
    </row>
    <row r="3" spans="1:6" ht="14.25" customHeight="1">
      <c r="F3" s="42" t="s">
        <v>65</v>
      </c>
    </row>
    <row r="4" spans="1:6" ht="13.5" customHeight="1">
      <c r="A4" s="140" t="s">
        <v>3</v>
      </c>
      <c r="B4" s="141"/>
      <c r="C4" s="142" t="s">
        <v>77</v>
      </c>
      <c r="D4" s="143"/>
      <c r="E4" s="142" t="s">
        <v>78</v>
      </c>
      <c r="F4" s="143"/>
    </row>
    <row r="5" spans="1:6" ht="13.5" customHeight="1">
      <c r="A5" s="75" t="s">
        <v>33</v>
      </c>
      <c r="B5" s="76" t="s">
        <v>34</v>
      </c>
      <c r="C5" s="77" t="s">
        <v>36</v>
      </c>
      <c r="D5" s="38" t="s">
        <v>34</v>
      </c>
      <c r="E5" s="75" t="s">
        <v>37</v>
      </c>
      <c r="F5" s="76" t="s">
        <v>34</v>
      </c>
    </row>
    <row r="6" spans="1:6" s="70" customFormat="1" ht="13.5" customHeight="1">
      <c r="A6" s="29" t="s">
        <v>2</v>
      </c>
      <c r="B6" s="71">
        <v>969388300</v>
      </c>
      <c r="C6" s="57" t="s">
        <v>87</v>
      </c>
      <c r="D6" s="58">
        <v>317996593</v>
      </c>
      <c r="E6" s="29" t="s">
        <v>29</v>
      </c>
      <c r="F6" s="71">
        <v>310398317.24000001</v>
      </c>
    </row>
    <row r="7" spans="1:6" s="70" customFormat="1" ht="13.5" customHeight="1">
      <c r="A7" s="29" t="s">
        <v>69</v>
      </c>
      <c r="B7" s="71">
        <v>0</v>
      </c>
      <c r="C7" s="57" t="s">
        <v>88</v>
      </c>
      <c r="D7" s="58">
        <v>0</v>
      </c>
      <c r="E7" s="29" t="s">
        <v>55</v>
      </c>
      <c r="F7" s="71">
        <v>236739199.34</v>
      </c>
    </row>
    <row r="8" spans="1:6" s="70" customFormat="1" ht="13.5" customHeight="1">
      <c r="A8" s="29" t="s">
        <v>70</v>
      </c>
      <c r="B8" s="71">
        <v>0</v>
      </c>
      <c r="C8" s="57" t="s">
        <v>89</v>
      </c>
      <c r="D8" s="58">
        <v>0</v>
      </c>
      <c r="E8" s="29" t="s">
        <v>56</v>
      </c>
      <c r="F8" s="71">
        <v>41659524.979999997</v>
      </c>
    </row>
    <row r="9" spans="1:6" s="70" customFormat="1" ht="13.5" customHeight="1">
      <c r="A9" s="29" t="s">
        <v>71</v>
      </c>
      <c r="B9" s="71">
        <v>0</v>
      </c>
      <c r="C9" s="57" t="s">
        <v>90</v>
      </c>
      <c r="D9" s="58">
        <v>100723637.40000001</v>
      </c>
      <c r="E9" s="29" t="s">
        <v>57</v>
      </c>
      <c r="F9" s="71">
        <v>19183107.43</v>
      </c>
    </row>
    <row r="10" spans="1:6" s="70" customFormat="1" ht="13.5" customHeight="1">
      <c r="A10" s="29" t="s">
        <v>72</v>
      </c>
      <c r="B10" s="71">
        <v>0</v>
      </c>
      <c r="C10" s="57" t="s">
        <v>91</v>
      </c>
      <c r="D10" s="58">
        <v>216278483.87</v>
      </c>
      <c r="E10" s="29" t="s">
        <v>58</v>
      </c>
      <c r="F10" s="71">
        <v>1883305.49</v>
      </c>
    </row>
    <row r="11" spans="1:6" s="70" customFormat="1" ht="13.5" customHeight="1">
      <c r="A11" s="29" t="s">
        <v>64</v>
      </c>
      <c r="B11" s="71">
        <v>3052800</v>
      </c>
      <c r="C11" s="57" t="s">
        <v>92</v>
      </c>
      <c r="D11" s="58">
        <v>372000</v>
      </c>
      <c r="E11" s="29" t="s">
        <v>38</v>
      </c>
      <c r="F11" s="71">
        <v>10933180</v>
      </c>
    </row>
    <row r="12" spans="1:6" s="70" customFormat="1" ht="13.5" customHeight="1">
      <c r="A12" s="29" t="s">
        <v>73</v>
      </c>
      <c r="B12" s="71">
        <v>36996539.539999999</v>
      </c>
      <c r="C12" s="57" t="s">
        <v>93</v>
      </c>
      <c r="D12" s="58">
        <v>14965415.92</v>
      </c>
      <c r="E12" s="29" t="s">
        <v>28</v>
      </c>
      <c r="F12" s="71">
        <f>F14+F15</f>
        <v>832871192.29999995</v>
      </c>
    </row>
    <row r="13" spans="1:6" s="70" customFormat="1" ht="13.5" customHeight="1">
      <c r="A13" s="34"/>
      <c r="B13" s="71"/>
      <c r="C13" s="57" t="s">
        <v>94</v>
      </c>
      <c r="D13" s="58">
        <v>34803835.149999999</v>
      </c>
      <c r="E13" s="29" t="s">
        <v>39</v>
      </c>
      <c r="F13" s="71">
        <v>0</v>
      </c>
    </row>
    <row r="14" spans="1:6" s="70" customFormat="1" ht="13.5" customHeight="1">
      <c r="A14" s="34"/>
      <c r="B14" s="32"/>
      <c r="C14" s="57" t="s">
        <v>95</v>
      </c>
      <c r="D14" s="58">
        <v>63486873.700000003</v>
      </c>
      <c r="E14" s="29" t="s">
        <v>68</v>
      </c>
      <c r="F14" s="71">
        <v>1000000</v>
      </c>
    </row>
    <row r="15" spans="1:6" s="70" customFormat="1" ht="13.5" customHeight="1">
      <c r="A15" s="29"/>
      <c r="B15" s="71"/>
      <c r="C15" s="57" t="s">
        <v>96</v>
      </c>
      <c r="D15" s="58">
        <v>3003000</v>
      </c>
      <c r="E15" s="29" t="s">
        <v>41</v>
      </c>
      <c r="F15" s="71">
        <v>831871192.29999995</v>
      </c>
    </row>
    <row r="16" spans="1:6" s="70" customFormat="1" ht="13.5" customHeight="1">
      <c r="A16" s="29"/>
      <c r="B16" s="71"/>
      <c r="C16" s="57" t="s">
        <v>97</v>
      </c>
      <c r="D16" s="58">
        <v>7485539.04</v>
      </c>
      <c r="E16" s="29" t="s">
        <v>42</v>
      </c>
      <c r="F16" s="59">
        <v>0</v>
      </c>
    </row>
    <row r="17" spans="1:6" s="70" customFormat="1" ht="13.5" customHeight="1">
      <c r="A17" s="29"/>
      <c r="B17" s="71"/>
      <c r="C17" s="57" t="s">
        <v>98</v>
      </c>
      <c r="D17" s="58">
        <v>346635806.99000001</v>
      </c>
      <c r="E17" s="30"/>
      <c r="F17" s="46"/>
    </row>
    <row r="18" spans="1:6" s="70" customFormat="1" ht="13.5" customHeight="1">
      <c r="A18" s="34"/>
      <c r="B18" s="71"/>
      <c r="C18" s="57" t="s">
        <v>99</v>
      </c>
      <c r="D18" s="58">
        <v>12466084.23</v>
      </c>
      <c r="E18" s="30"/>
      <c r="F18" s="60"/>
    </row>
    <row r="19" spans="1:6" s="70" customFormat="1" ht="13.5" customHeight="1">
      <c r="A19" s="34"/>
      <c r="B19" s="71"/>
      <c r="C19" s="57" t="s">
        <v>100</v>
      </c>
      <c r="D19" s="58">
        <v>0</v>
      </c>
      <c r="E19" s="30"/>
      <c r="F19" s="60"/>
    </row>
    <row r="20" spans="1:6" s="70" customFormat="1" ht="13.5" customHeight="1">
      <c r="A20" s="34"/>
      <c r="B20" s="71"/>
      <c r="C20" s="57" t="s">
        <v>101</v>
      </c>
      <c r="D20" s="58">
        <v>0</v>
      </c>
      <c r="E20" s="30"/>
      <c r="F20" s="60"/>
    </row>
    <row r="21" spans="1:6" s="70" customFormat="1" ht="13.5" customHeight="1">
      <c r="A21" s="34"/>
      <c r="B21" s="71"/>
      <c r="C21" s="57" t="s">
        <v>102</v>
      </c>
      <c r="D21" s="58">
        <v>0</v>
      </c>
      <c r="E21" s="30"/>
      <c r="F21" s="60"/>
    </row>
    <row r="22" spans="1:6" s="70" customFormat="1" ht="13.5" customHeight="1">
      <c r="A22" s="34"/>
      <c r="B22" s="71"/>
      <c r="C22" s="57" t="s">
        <v>103</v>
      </c>
      <c r="D22" s="58">
        <v>0</v>
      </c>
      <c r="E22" s="30"/>
      <c r="F22" s="60"/>
    </row>
    <row r="23" spans="1:6" s="70" customFormat="1" ht="13.5" customHeight="1">
      <c r="A23" s="34"/>
      <c r="B23" s="71"/>
      <c r="C23" s="57" t="s">
        <v>104</v>
      </c>
      <c r="D23" s="58">
        <v>3758462.6</v>
      </c>
      <c r="E23" s="30"/>
      <c r="F23" s="37"/>
    </row>
    <row r="24" spans="1:6" s="70" customFormat="1" ht="13.5" customHeight="1">
      <c r="A24" s="34"/>
      <c r="B24" s="28"/>
      <c r="C24" s="57" t="s">
        <v>105</v>
      </c>
      <c r="D24" s="58">
        <v>6633980</v>
      </c>
      <c r="E24" s="30"/>
      <c r="F24" s="37"/>
    </row>
    <row r="25" spans="1:6" s="70" customFormat="1" ht="13.5" customHeight="1">
      <c r="A25" s="34"/>
      <c r="B25" s="28"/>
      <c r="C25" s="57" t="s">
        <v>106</v>
      </c>
      <c r="D25" s="58">
        <v>50000</v>
      </c>
      <c r="E25" s="30"/>
      <c r="F25" s="37"/>
    </row>
    <row r="26" spans="1:6" s="70" customFormat="1" ht="13.5" customHeight="1">
      <c r="A26" s="34"/>
      <c r="B26" s="28"/>
      <c r="C26" s="57" t="s">
        <v>107</v>
      </c>
      <c r="D26" s="58">
        <v>2799797.64</v>
      </c>
      <c r="E26" s="35"/>
      <c r="F26" s="37"/>
    </row>
    <row r="27" spans="1:6" s="70" customFormat="1" ht="13.5" customHeight="1">
      <c r="A27" s="34"/>
      <c r="B27" s="28"/>
      <c r="C27" s="57" t="s">
        <v>108</v>
      </c>
      <c r="D27" s="58">
        <v>9000000</v>
      </c>
      <c r="E27" s="36"/>
      <c r="F27" s="37"/>
    </row>
    <row r="28" spans="1:6" s="70" customFormat="1" ht="13.5" customHeight="1">
      <c r="A28" s="34"/>
      <c r="B28" s="28"/>
      <c r="C28" s="57" t="s">
        <v>109</v>
      </c>
      <c r="D28" s="58">
        <v>2810000</v>
      </c>
      <c r="E28" s="30"/>
      <c r="F28" s="37"/>
    </row>
    <row r="29" spans="1:6" s="70" customFormat="1" ht="13.5" customHeight="1">
      <c r="A29" s="34"/>
      <c r="B29" s="28"/>
      <c r="C29" s="57" t="s">
        <v>110</v>
      </c>
      <c r="D29" s="58">
        <v>0</v>
      </c>
      <c r="E29" s="30"/>
      <c r="F29" s="37"/>
    </row>
    <row r="30" spans="1:6" s="70" customFormat="1" ht="13.5" customHeight="1">
      <c r="A30" s="34"/>
      <c r="B30" s="28"/>
      <c r="C30" s="57" t="s">
        <v>111</v>
      </c>
      <c r="D30" s="58">
        <v>0</v>
      </c>
      <c r="E30" s="30"/>
      <c r="F30" s="37"/>
    </row>
    <row r="31" spans="1:6" s="70" customFormat="1" ht="13.5" customHeight="1">
      <c r="A31" s="34"/>
      <c r="B31" s="71"/>
      <c r="C31" s="57" t="s">
        <v>112</v>
      </c>
      <c r="D31" s="58">
        <v>0</v>
      </c>
      <c r="E31" s="34"/>
      <c r="F31" s="34"/>
    </row>
    <row r="32" spans="1:6" s="70" customFormat="1" ht="13.5" customHeight="1">
      <c r="A32" s="34"/>
      <c r="B32" s="71"/>
      <c r="C32" s="57" t="s">
        <v>113</v>
      </c>
      <c r="D32" s="58">
        <v>0</v>
      </c>
      <c r="E32" s="34"/>
      <c r="F32" s="34"/>
    </row>
    <row r="33" spans="1:6" s="70" customFormat="1" ht="13.5" customHeight="1">
      <c r="A33" s="26" t="s">
        <v>74</v>
      </c>
      <c r="B33" s="71">
        <v>1009437639.54</v>
      </c>
      <c r="C33" s="49" t="s">
        <v>75</v>
      </c>
      <c r="D33" s="61">
        <f>SUM(D6:D32)</f>
        <v>1143269509.54</v>
      </c>
      <c r="E33" s="49" t="s">
        <v>75</v>
      </c>
      <c r="F33" s="71">
        <f>F6+F12</f>
        <v>1143269509.54</v>
      </c>
    </row>
    <row r="34" spans="1:6" s="70" customFormat="1" ht="13.5" customHeight="1">
      <c r="A34" s="34" t="s">
        <v>76</v>
      </c>
      <c r="B34" s="71">
        <v>133831870</v>
      </c>
      <c r="C34" s="60"/>
      <c r="D34" s="71"/>
      <c r="E34" s="60"/>
      <c r="F34" s="71"/>
    </row>
    <row r="35" spans="1:6" s="70" customFormat="1" ht="13.5" customHeight="1">
      <c r="A35" s="34" t="s">
        <v>63</v>
      </c>
      <c r="B35" s="71">
        <v>0</v>
      </c>
      <c r="C35" s="60"/>
      <c r="D35" s="27"/>
      <c r="E35" s="60"/>
      <c r="F35" s="71"/>
    </row>
    <row r="36" spans="1:6" s="70" customFormat="1" ht="13.5" customHeight="1">
      <c r="A36" s="26" t="s">
        <v>11</v>
      </c>
      <c r="B36" s="71">
        <f>B33+B34+B35</f>
        <v>1143269509.54</v>
      </c>
      <c r="C36" s="53" t="s">
        <v>4</v>
      </c>
      <c r="D36" s="32">
        <f>D33</f>
        <v>1143269509.54</v>
      </c>
      <c r="E36" s="53" t="s">
        <v>4</v>
      </c>
      <c r="F36" s="32">
        <f>F33</f>
        <v>1143269509.54</v>
      </c>
    </row>
    <row r="37" spans="1:6" ht="12.75" customHeight="1">
      <c r="B37" s="70"/>
      <c r="C37" s="70"/>
      <c r="D37" s="51"/>
      <c r="F37" s="70"/>
    </row>
    <row r="38" spans="1:6" ht="12.75" customHeight="1">
      <c r="C38" s="70"/>
      <c r="D38" s="70"/>
      <c r="F38" s="70"/>
    </row>
    <row r="39" spans="1:6" ht="12.75" customHeight="1">
      <c r="C39" s="70"/>
      <c r="D39" s="70"/>
      <c r="E39" s="70"/>
    </row>
    <row r="52" spans="2:2" ht="11.25">
      <c r="B52" s="70"/>
    </row>
  </sheetData>
  <mergeCells count="3">
    <mergeCell ref="A4:B4"/>
    <mergeCell ref="C4:D4"/>
    <mergeCell ref="E4:F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O13"/>
  <sheetViews>
    <sheetView workbookViewId="0">
      <selection activeCell="F12" sqref="F12"/>
    </sheetView>
  </sheetViews>
  <sheetFormatPr defaultColWidth="9.1640625" defaultRowHeight="18" customHeight="1"/>
  <cols>
    <col min="1" max="1" width="9.1640625" style="89" customWidth="1"/>
    <col min="2" max="2" width="35.83203125" style="89" customWidth="1"/>
    <col min="3" max="3" width="13.83203125" style="90" customWidth="1"/>
    <col min="4" max="6" width="11.33203125" style="90" customWidth="1"/>
    <col min="7" max="8" width="11.33203125" style="89" customWidth="1"/>
    <col min="9" max="9" width="13.83203125" style="89" customWidth="1"/>
    <col min="10" max="12" width="9.6640625" style="89" customWidth="1"/>
    <col min="13" max="249" width="9" style="89" customWidth="1"/>
    <col min="250" max="250" width="9.1640625" style="87" customWidth="1"/>
    <col min="251" max="16384" width="9.1640625" style="87"/>
  </cols>
  <sheetData>
    <row r="1" spans="1:249" ht="29.25" customHeight="1">
      <c r="A1" s="160" t="s">
        <v>355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249" ht="23.25" customHeight="1">
      <c r="C2" s="96"/>
      <c r="D2" s="97"/>
      <c r="E2" s="97"/>
      <c r="F2" s="97"/>
      <c r="G2" s="97"/>
      <c r="H2" s="97"/>
      <c r="L2" s="47" t="s">
        <v>67</v>
      </c>
    </row>
    <row r="3" spans="1:249" ht="19.5" customHeight="1">
      <c r="A3" s="161" t="s">
        <v>18</v>
      </c>
      <c r="B3" s="161" t="s">
        <v>25</v>
      </c>
      <c r="C3" s="161" t="s">
        <v>27</v>
      </c>
      <c r="D3" s="161" t="s">
        <v>79</v>
      </c>
      <c r="E3" s="161" t="s">
        <v>80</v>
      </c>
      <c r="F3" s="161" t="s">
        <v>81</v>
      </c>
      <c r="G3" s="161" t="s">
        <v>82</v>
      </c>
      <c r="H3" s="161" t="s">
        <v>83</v>
      </c>
      <c r="I3" s="148" t="s">
        <v>66</v>
      </c>
      <c r="J3" s="158" t="s">
        <v>84</v>
      </c>
      <c r="K3" s="159" t="s">
        <v>85</v>
      </c>
      <c r="L3" s="159" t="s">
        <v>86</v>
      </c>
    </row>
    <row r="4" spans="1:249" ht="33" customHeight="1">
      <c r="A4" s="161"/>
      <c r="B4" s="161"/>
      <c r="C4" s="161"/>
      <c r="D4" s="161"/>
      <c r="E4" s="161"/>
      <c r="F4" s="162"/>
      <c r="G4" s="161"/>
      <c r="H4" s="161"/>
      <c r="I4" s="161"/>
      <c r="J4" s="158"/>
      <c r="K4" s="159"/>
      <c r="L4" s="159"/>
    </row>
    <row r="5" spans="1:249" ht="36" customHeight="1">
      <c r="A5" s="98" t="s">
        <v>22</v>
      </c>
      <c r="B5" s="99" t="s">
        <v>22</v>
      </c>
      <c r="C5" s="98">
        <v>1</v>
      </c>
      <c r="D5" s="98">
        <v>2</v>
      </c>
      <c r="E5" s="98">
        <v>3</v>
      </c>
      <c r="F5" s="99" t="s">
        <v>51</v>
      </c>
      <c r="G5" s="98" t="s">
        <v>52</v>
      </c>
      <c r="H5" s="98" t="s">
        <v>53</v>
      </c>
      <c r="I5" s="99" t="s">
        <v>54</v>
      </c>
      <c r="J5" s="100">
        <v>8</v>
      </c>
      <c r="K5" s="100">
        <v>9</v>
      </c>
      <c r="L5" s="100">
        <v>10</v>
      </c>
    </row>
    <row r="6" spans="1:249" s="91" customFormat="1" ht="39" customHeight="1">
      <c r="A6" s="66"/>
      <c r="B6" s="66" t="s">
        <v>13</v>
      </c>
      <c r="C6" s="71">
        <f>I6</f>
        <v>3052800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3052800</v>
      </c>
      <c r="J6" s="101">
        <v>0</v>
      </c>
      <c r="K6" s="101">
        <v>0</v>
      </c>
      <c r="L6" s="68">
        <v>0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</row>
    <row r="7" spans="1:249" ht="39" customHeight="1">
      <c r="A7" s="66" t="s">
        <v>114</v>
      </c>
      <c r="B7" s="66" t="s">
        <v>115</v>
      </c>
      <c r="C7" s="71">
        <f t="shared" ref="C7:C13" si="0">I7</f>
        <v>3052800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  <c r="I7" s="71">
        <v>3052800</v>
      </c>
      <c r="J7" s="101">
        <v>0</v>
      </c>
      <c r="K7" s="101">
        <v>0</v>
      </c>
      <c r="L7" s="68">
        <v>0</v>
      </c>
    </row>
    <row r="8" spans="1:249" ht="39" customHeight="1">
      <c r="A8" s="66" t="s">
        <v>142</v>
      </c>
      <c r="B8" s="66" t="s">
        <v>143</v>
      </c>
      <c r="C8" s="71">
        <f t="shared" si="0"/>
        <v>2630000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2630000</v>
      </c>
      <c r="J8" s="101">
        <v>0</v>
      </c>
      <c r="K8" s="101">
        <v>0</v>
      </c>
      <c r="L8" s="68">
        <v>0</v>
      </c>
    </row>
    <row r="9" spans="1:249" ht="39" customHeight="1">
      <c r="A9" s="66" t="s">
        <v>200</v>
      </c>
      <c r="B9" s="66" t="s">
        <v>201</v>
      </c>
      <c r="C9" s="71">
        <f t="shared" si="0"/>
        <v>19000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1">
        <v>19000</v>
      </c>
      <c r="J9" s="101">
        <v>0</v>
      </c>
      <c r="K9" s="101">
        <v>0</v>
      </c>
      <c r="L9" s="68">
        <v>0</v>
      </c>
    </row>
    <row r="10" spans="1:249" ht="39" customHeight="1">
      <c r="A10" s="66" t="s">
        <v>234</v>
      </c>
      <c r="B10" s="66" t="s">
        <v>235</v>
      </c>
      <c r="C10" s="71">
        <f t="shared" si="0"/>
        <v>19000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19000</v>
      </c>
      <c r="J10" s="101">
        <v>0</v>
      </c>
      <c r="K10" s="101">
        <v>0</v>
      </c>
      <c r="L10" s="68">
        <v>0</v>
      </c>
    </row>
    <row r="11" spans="1:249" ht="39" customHeight="1">
      <c r="A11" s="66" t="s">
        <v>242</v>
      </c>
      <c r="B11" s="66" t="s">
        <v>243</v>
      </c>
      <c r="C11" s="71">
        <f t="shared" si="0"/>
        <v>71800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71800</v>
      </c>
      <c r="J11" s="101">
        <v>0</v>
      </c>
      <c r="K11" s="101">
        <v>0</v>
      </c>
      <c r="L11" s="68">
        <v>0</v>
      </c>
    </row>
    <row r="12" spans="1:249" ht="39" customHeight="1">
      <c r="A12" s="66" t="s">
        <v>252</v>
      </c>
      <c r="B12" s="66" t="s">
        <v>253</v>
      </c>
      <c r="C12" s="71">
        <f t="shared" si="0"/>
        <v>133000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133000</v>
      </c>
      <c r="J12" s="101">
        <v>0</v>
      </c>
      <c r="K12" s="101">
        <v>0</v>
      </c>
      <c r="L12" s="68">
        <v>0</v>
      </c>
    </row>
    <row r="13" spans="1:249" ht="39" customHeight="1">
      <c r="A13" s="66" t="s">
        <v>270</v>
      </c>
      <c r="B13" s="66" t="s">
        <v>271</v>
      </c>
      <c r="C13" s="71">
        <f t="shared" si="0"/>
        <v>180000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180000</v>
      </c>
      <c r="J13" s="101">
        <v>0</v>
      </c>
      <c r="K13" s="101">
        <v>0</v>
      </c>
      <c r="L13" s="68">
        <v>0</v>
      </c>
    </row>
  </sheetData>
  <mergeCells count="13">
    <mergeCell ref="J3:J4"/>
    <mergeCell ref="K3:K4"/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S16"/>
  <sheetViews>
    <sheetView workbookViewId="0">
      <selection activeCell="E17" sqref="E17"/>
    </sheetView>
  </sheetViews>
  <sheetFormatPr defaultColWidth="9.1640625" defaultRowHeight="18" customHeight="1"/>
  <cols>
    <col min="1" max="1" width="4" style="92" customWidth="1"/>
    <col min="2" max="2" width="3.6640625" style="88" customWidth="1"/>
    <col min="3" max="3" width="3.33203125" style="88" customWidth="1"/>
    <col min="4" max="4" width="9.83203125" style="118" customWidth="1"/>
    <col min="5" max="5" width="30.5" style="119" customWidth="1"/>
    <col min="6" max="6" width="12.83203125" style="94" customWidth="1"/>
    <col min="7" max="7" width="8.1640625" style="94" customWidth="1"/>
    <col min="8" max="8" width="8.6640625" style="94" customWidth="1"/>
    <col min="9" max="9" width="7.1640625" style="94" customWidth="1"/>
    <col min="10" max="10" width="9.5" style="94" customWidth="1"/>
    <col min="11" max="11" width="9.33203125" style="94" customWidth="1"/>
    <col min="12" max="12" width="8" style="94" customWidth="1"/>
    <col min="13" max="13" width="13.6640625" style="94" customWidth="1"/>
    <col min="14" max="14" width="8.5" style="94" customWidth="1"/>
    <col min="15" max="15" width="8.33203125" style="94" customWidth="1"/>
    <col min="16" max="16" width="15.1640625" style="94" customWidth="1"/>
    <col min="17" max="17" width="7.33203125" style="94" customWidth="1"/>
    <col min="18" max="18" width="14.1640625" style="93" customWidth="1"/>
    <col min="19" max="253" width="10.6640625" style="93" customWidth="1"/>
    <col min="254" max="254" width="9.1640625" style="87" customWidth="1"/>
    <col min="255" max="16384" width="9.1640625" style="87"/>
  </cols>
  <sheetData>
    <row r="1" spans="1:253" ht="30" customHeight="1">
      <c r="A1" s="164" t="s">
        <v>356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03"/>
      <c r="S1" s="103"/>
      <c r="T1" s="103"/>
      <c r="U1" s="103"/>
      <c r="V1" s="103"/>
      <c r="W1" s="104"/>
      <c r="X1" s="104"/>
      <c r="Y1" s="104"/>
    </row>
    <row r="2" spans="1:253" ht="28.5" customHeight="1">
      <c r="A2" s="105"/>
      <c r="B2" s="105"/>
      <c r="C2" s="105"/>
      <c r="D2" s="105"/>
      <c r="E2" s="106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44" t="s">
        <v>67</v>
      </c>
    </row>
    <row r="3" spans="1:253" s="89" customFormat="1" ht="33" customHeight="1">
      <c r="A3" s="165" t="s">
        <v>31</v>
      </c>
      <c r="B3" s="165"/>
      <c r="C3" s="165"/>
      <c r="D3" s="166" t="s">
        <v>18</v>
      </c>
      <c r="E3" s="162" t="s">
        <v>16</v>
      </c>
      <c r="F3" s="163" t="s">
        <v>15</v>
      </c>
      <c r="G3" s="107" t="s">
        <v>10</v>
      </c>
      <c r="H3" s="107"/>
      <c r="I3" s="107"/>
      <c r="J3" s="107"/>
      <c r="K3" s="107"/>
      <c r="L3" s="107"/>
      <c r="M3" s="167" t="s">
        <v>21</v>
      </c>
      <c r="N3" s="167"/>
      <c r="O3" s="167"/>
      <c r="P3" s="167"/>
      <c r="Q3" s="167"/>
    </row>
    <row r="4" spans="1:253" s="89" customFormat="1" ht="33" customHeight="1">
      <c r="A4" s="165"/>
      <c r="B4" s="165"/>
      <c r="C4" s="165"/>
      <c r="D4" s="166"/>
      <c r="E4" s="162"/>
      <c r="F4" s="163"/>
      <c r="G4" s="163" t="s">
        <v>20</v>
      </c>
      <c r="H4" s="162" t="s">
        <v>61</v>
      </c>
      <c r="I4" s="162" t="s">
        <v>62</v>
      </c>
      <c r="J4" s="162" t="s">
        <v>60</v>
      </c>
      <c r="K4" s="162" t="s">
        <v>59</v>
      </c>
      <c r="L4" s="163" t="s">
        <v>7</v>
      </c>
      <c r="M4" s="162" t="s">
        <v>20</v>
      </c>
      <c r="N4" s="163" t="s">
        <v>14</v>
      </c>
      <c r="O4" s="163" t="s">
        <v>0</v>
      </c>
      <c r="P4" s="162" t="s">
        <v>9</v>
      </c>
      <c r="Q4" s="162" t="s">
        <v>5</v>
      </c>
      <c r="R4" s="108"/>
    </row>
    <row r="5" spans="1:253" ht="33" customHeight="1">
      <c r="A5" s="109" t="s">
        <v>17</v>
      </c>
      <c r="B5" s="110" t="s">
        <v>24</v>
      </c>
      <c r="C5" s="110" t="s">
        <v>23</v>
      </c>
      <c r="D5" s="162"/>
      <c r="E5" s="162"/>
      <c r="F5" s="163"/>
      <c r="G5" s="163"/>
      <c r="H5" s="162"/>
      <c r="I5" s="162"/>
      <c r="J5" s="162"/>
      <c r="K5" s="162"/>
      <c r="L5" s="163"/>
      <c r="M5" s="162"/>
      <c r="N5" s="163"/>
      <c r="O5" s="163"/>
      <c r="P5" s="162"/>
      <c r="Q5" s="162"/>
    </row>
    <row r="6" spans="1:253" ht="33" customHeight="1">
      <c r="A6" s="109" t="s">
        <v>22</v>
      </c>
      <c r="B6" s="111" t="s">
        <v>22</v>
      </c>
      <c r="C6" s="98" t="s">
        <v>22</v>
      </c>
      <c r="D6" s="98" t="s">
        <v>22</v>
      </c>
      <c r="E6" s="98" t="s">
        <v>22</v>
      </c>
      <c r="F6" s="98">
        <v>1</v>
      </c>
      <c r="G6" s="112">
        <v>2</v>
      </c>
      <c r="H6" s="112">
        <v>3</v>
      </c>
      <c r="I6" s="112">
        <v>4</v>
      </c>
      <c r="J6" s="112">
        <v>5</v>
      </c>
      <c r="K6" s="112">
        <v>6</v>
      </c>
      <c r="L6" s="112">
        <v>7</v>
      </c>
      <c r="M6" s="112">
        <v>8</v>
      </c>
      <c r="N6" s="112">
        <v>9</v>
      </c>
      <c r="O6" s="112">
        <v>10</v>
      </c>
      <c r="P6" s="112">
        <v>11</v>
      </c>
      <c r="Q6" s="112">
        <v>12</v>
      </c>
      <c r="R6" s="113"/>
    </row>
    <row r="7" spans="1:253" s="91" customFormat="1" ht="33" customHeight="1">
      <c r="A7" s="66"/>
      <c r="B7" s="66"/>
      <c r="C7" s="66"/>
      <c r="D7" s="66"/>
      <c r="E7" s="66" t="s">
        <v>13</v>
      </c>
      <c r="F7" s="71">
        <f>P7</f>
        <v>3052800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1">
        <f>P7</f>
        <v>3052800</v>
      </c>
      <c r="N7" s="71">
        <v>0</v>
      </c>
      <c r="O7" s="71">
        <v>0</v>
      </c>
      <c r="P7" s="71">
        <f>P8</f>
        <v>3052800</v>
      </c>
      <c r="Q7" s="71">
        <v>0</v>
      </c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</row>
    <row r="8" spans="1:253" ht="33" customHeight="1">
      <c r="A8" s="66"/>
      <c r="B8" s="66"/>
      <c r="C8" s="66"/>
      <c r="D8" s="66" t="s">
        <v>114</v>
      </c>
      <c r="E8" s="66" t="s">
        <v>115</v>
      </c>
      <c r="F8" s="71">
        <f t="shared" ref="F8:F15" si="0">P8</f>
        <v>3052800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f t="shared" ref="M8:M15" si="1">P8</f>
        <v>3052800</v>
      </c>
      <c r="N8" s="71">
        <v>0</v>
      </c>
      <c r="O8" s="71">
        <v>0</v>
      </c>
      <c r="P8" s="71">
        <f>P9+P10+P11+P12+P13+P14+P15</f>
        <v>3052800</v>
      </c>
      <c r="Q8" s="71">
        <v>0</v>
      </c>
    </row>
    <row r="9" spans="1:253" s="117" customFormat="1" ht="33" customHeight="1">
      <c r="A9" s="114" t="s">
        <v>357</v>
      </c>
      <c r="B9" s="114" t="s">
        <v>358</v>
      </c>
      <c r="C9" s="114" t="s">
        <v>359</v>
      </c>
      <c r="D9" s="114" t="s">
        <v>142</v>
      </c>
      <c r="E9" s="114" t="s">
        <v>143</v>
      </c>
      <c r="F9" s="71">
        <f t="shared" si="0"/>
        <v>2630000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71">
        <f t="shared" si="1"/>
        <v>2630000</v>
      </c>
      <c r="N9" s="115">
        <v>0</v>
      </c>
      <c r="O9" s="115"/>
      <c r="P9" s="115">
        <v>2630000</v>
      </c>
      <c r="Q9" s="115">
        <v>0</v>
      </c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</row>
    <row r="10" spans="1:253" s="117" customFormat="1" ht="33" customHeight="1">
      <c r="A10" s="114" t="s">
        <v>360</v>
      </c>
      <c r="B10" s="114" t="s">
        <v>361</v>
      </c>
      <c r="C10" s="114" t="s">
        <v>362</v>
      </c>
      <c r="D10" s="114" t="s">
        <v>200</v>
      </c>
      <c r="E10" s="114" t="s">
        <v>201</v>
      </c>
      <c r="F10" s="71">
        <f t="shared" si="0"/>
        <v>19000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71">
        <f t="shared" si="1"/>
        <v>19000</v>
      </c>
      <c r="N10" s="115">
        <v>0</v>
      </c>
      <c r="O10" s="115">
        <v>0</v>
      </c>
      <c r="P10" s="115">
        <v>19000</v>
      </c>
      <c r="Q10" s="115">
        <v>0</v>
      </c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</row>
    <row r="11" spans="1:253" s="117" customFormat="1" ht="33" customHeight="1">
      <c r="A11" s="114" t="s">
        <v>319</v>
      </c>
      <c r="B11" s="114" t="s">
        <v>361</v>
      </c>
      <c r="C11" s="114" t="s">
        <v>363</v>
      </c>
      <c r="D11" s="114" t="s">
        <v>234</v>
      </c>
      <c r="E11" s="114" t="s">
        <v>235</v>
      </c>
      <c r="F11" s="71">
        <f t="shared" si="0"/>
        <v>19000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71">
        <f t="shared" si="1"/>
        <v>19000</v>
      </c>
      <c r="N11" s="115">
        <v>0</v>
      </c>
      <c r="O11" s="115">
        <v>0</v>
      </c>
      <c r="P11" s="115">
        <v>19000</v>
      </c>
      <c r="Q11" s="115">
        <v>0</v>
      </c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</row>
    <row r="12" spans="1:253" s="117" customFormat="1" ht="33" customHeight="1">
      <c r="A12" s="114" t="s">
        <v>364</v>
      </c>
      <c r="B12" s="114" t="s">
        <v>365</v>
      </c>
      <c r="C12" s="114" t="s">
        <v>366</v>
      </c>
      <c r="D12" s="114" t="s">
        <v>242</v>
      </c>
      <c r="E12" s="114" t="s">
        <v>243</v>
      </c>
      <c r="F12" s="71">
        <f t="shared" si="0"/>
        <v>52800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71">
        <f t="shared" si="1"/>
        <v>52800</v>
      </c>
      <c r="N12" s="115">
        <v>0</v>
      </c>
      <c r="O12" s="115">
        <v>0</v>
      </c>
      <c r="P12" s="115">
        <v>52800</v>
      </c>
      <c r="Q12" s="115">
        <v>0</v>
      </c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</row>
    <row r="13" spans="1:253" s="117" customFormat="1" ht="33" customHeight="1">
      <c r="A13" s="114" t="s">
        <v>360</v>
      </c>
      <c r="B13" s="114" t="s">
        <v>361</v>
      </c>
      <c r="C13" s="114" t="s">
        <v>362</v>
      </c>
      <c r="D13" s="114" t="s">
        <v>242</v>
      </c>
      <c r="E13" s="114" t="s">
        <v>243</v>
      </c>
      <c r="F13" s="71">
        <f t="shared" si="0"/>
        <v>19000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71">
        <f t="shared" si="1"/>
        <v>19000</v>
      </c>
      <c r="N13" s="115">
        <v>0</v>
      </c>
      <c r="O13" s="115">
        <v>0</v>
      </c>
      <c r="P13" s="115">
        <v>19000</v>
      </c>
      <c r="Q13" s="115">
        <v>0</v>
      </c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</row>
    <row r="14" spans="1:253" s="117" customFormat="1" ht="33" customHeight="1">
      <c r="A14" s="114" t="s">
        <v>360</v>
      </c>
      <c r="B14" s="114" t="s">
        <v>361</v>
      </c>
      <c r="C14" s="114" t="s">
        <v>362</v>
      </c>
      <c r="D14" s="114" t="s">
        <v>252</v>
      </c>
      <c r="E14" s="114" t="s">
        <v>253</v>
      </c>
      <c r="F14" s="71">
        <f t="shared" si="0"/>
        <v>133000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71">
        <f t="shared" si="1"/>
        <v>133000</v>
      </c>
      <c r="N14" s="115">
        <v>0</v>
      </c>
      <c r="O14" s="115">
        <v>0</v>
      </c>
      <c r="P14" s="115">
        <v>133000</v>
      </c>
      <c r="Q14" s="115">
        <v>0</v>
      </c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</row>
    <row r="15" spans="1:253" s="117" customFormat="1" ht="29.25" customHeight="1">
      <c r="A15" s="114" t="s">
        <v>357</v>
      </c>
      <c r="B15" s="114" t="s">
        <v>358</v>
      </c>
      <c r="C15" s="114" t="s">
        <v>359</v>
      </c>
      <c r="D15" s="114" t="s">
        <v>270</v>
      </c>
      <c r="E15" s="114" t="s">
        <v>271</v>
      </c>
      <c r="F15" s="71">
        <f t="shared" si="0"/>
        <v>180000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71">
        <f t="shared" si="1"/>
        <v>180000</v>
      </c>
      <c r="N15" s="115">
        <v>0</v>
      </c>
      <c r="O15" s="115">
        <v>0</v>
      </c>
      <c r="P15" s="115">
        <v>180000</v>
      </c>
      <c r="Q15" s="115">
        <v>0</v>
      </c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</row>
    <row r="16" spans="1:253" ht="33" customHeight="1"/>
  </sheetData>
  <mergeCells count="17">
    <mergeCell ref="N4:N5"/>
    <mergeCell ref="O4:O5"/>
    <mergeCell ref="P4:P5"/>
    <mergeCell ref="A1:Q1"/>
    <mergeCell ref="A3:C4"/>
    <mergeCell ref="D3:D5"/>
    <mergeCell ref="E3:E5"/>
    <mergeCell ref="F3:F5"/>
    <mergeCell ref="M3:Q3"/>
    <mergeCell ref="G4:G5"/>
    <mergeCell ref="H4:H5"/>
    <mergeCell ref="I4:I5"/>
    <mergeCell ref="J4:J5"/>
    <mergeCell ref="Q4:Q5"/>
    <mergeCell ref="K4:K5"/>
    <mergeCell ref="L4:L5"/>
    <mergeCell ref="M4:M5"/>
  </mergeCells>
  <phoneticPr fontId="0" type="noConversion"/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3"/>
  <sheetViews>
    <sheetView workbookViewId="0">
      <selection activeCell="B33" sqref="B33"/>
    </sheetView>
  </sheetViews>
  <sheetFormatPr defaultRowHeight="12.75" customHeight="1"/>
  <cols>
    <col min="1" max="1" width="32.5" style="69" customWidth="1"/>
    <col min="2" max="2" width="19.83203125" style="69" customWidth="1"/>
    <col min="3" max="3" width="34.83203125" style="69" customWidth="1"/>
    <col min="4" max="4" width="19.83203125" style="69" customWidth="1"/>
    <col min="5" max="5" width="34.6640625" style="69" customWidth="1"/>
    <col min="6" max="6" width="19.83203125" style="69" customWidth="1"/>
    <col min="7" max="254" width="9.1640625" style="69" customWidth="1"/>
    <col min="255" max="16384" width="9.33203125" style="69"/>
  </cols>
  <sheetData>
    <row r="1" spans="1:6" ht="20.25">
      <c r="A1" s="155" t="s">
        <v>367</v>
      </c>
      <c r="B1" s="155"/>
      <c r="C1" s="155"/>
      <c r="D1" s="155"/>
      <c r="E1" s="155"/>
      <c r="F1" s="155"/>
    </row>
    <row r="2" spans="1:6" ht="11.25">
      <c r="F2" s="42" t="s">
        <v>337</v>
      </c>
    </row>
    <row r="3" spans="1:6" ht="12.75" customHeight="1">
      <c r="A3" s="140" t="s">
        <v>3</v>
      </c>
      <c r="B3" s="141"/>
      <c r="C3" s="156" t="s">
        <v>338</v>
      </c>
      <c r="D3" s="143"/>
      <c r="E3" s="156" t="s">
        <v>339</v>
      </c>
      <c r="F3" s="143"/>
    </row>
    <row r="4" spans="1:6" ht="12.75" customHeight="1">
      <c r="A4" s="84" t="s">
        <v>33</v>
      </c>
      <c r="B4" s="85" t="s">
        <v>34</v>
      </c>
      <c r="C4" s="86" t="s">
        <v>36</v>
      </c>
      <c r="D4" s="38" t="s">
        <v>34</v>
      </c>
      <c r="E4" s="84" t="s">
        <v>37</v>
      </c>
      <c r="F4" s="85" t="s">
        <v>34</v>
      </c>
    </row>
    <row r="5" spans="1:6" s="70" customFormat="1" ht="12.75" customHeight="1">
      <c r="A5" s="29" t="s">
        <v>2</v>
      </c>
      <c r="B5" s="71">
        <v>0</v>
      </c>
      <c r="C5" s="95" t="s">
        <v>87</v>
      </c>
      <c r="D5" s="58">
        <v>71542270</v>
      </c>
      <c r="E5" s="29" t="s">
        <v>29</v>
      </c>
      <c r="F5" s="71">
        <v>0</v>
      </c>
    </row>
    <row r="6" spans="1:6" s="70" customFormat="1" ht="12.75" customHeight="1">
      <c r="A6" s="29" t="s">
        <v>340</v>
      </c>
      <c r="B6" s="71">
        <v>0</v>
      </c>
      <c r="C6" s="95" t="s">
        <v>88</v>
      </c>
      <c r="D6" s="58">
        <v>0</v>
      </c>
      <c r="E6" s="29" t="s">
        <v>341</v>
      </c>
      <c r="F6" s="71">
        <v>0</v>
      </c>
    </row>
    <row r="7" spans="1:6" s="70" customFormat="1" ht="12.75" customHeight="1">
      <c r="A7" s="29" t="s">
        <v>342</v>
      </c>
      <c r="B7" s="71">
        <v>0</v>
      </c>
      <c r="C7" s="95" t="s">
        <v>89</v>
      </c>
      <c r="D7" s="58">
        <v>0</v>
      </c>
      <c r="E7" s="29" t="s">
        <v>343</v>
      </c>
      <c r="F7" s="71">
        <v>0</v>
      </c>
    </row>
    <row r="8" spans="1:6" s="70" customFormat="1" ht="12.75" customHeight="1">
      <c r="A8" s="29" t="s">
        <v>344</v>
      </c>
      <c r="B8" s="71">
        <v>0</v>
      </c>
      <c r="C8" s="95" t="s">
        <v>90</v>
      </c>
      <c r="D8" s="58">
        <v>0</v>
      </c>
      <c r="E8" s="29" t="s">
        <v>345</v>
      </c>
      <c r="F8" s="71">
        <v>0</v>
      </c>
    </row>
    <row r="9" spans="1:6" s="70" customFormat="1" ht="12.75" customHeight="1">
      <c r="A9" s="29" t="s">
        <v>346</v>
      </c>
      <c r="B9" s="71">
        <v>0</v>
      </c>
      <c r="C9" s="95" t="s">
        <v>91</v>
      </c>
      <c r="D9" s="58">
        <v>22245000</v>
      </c>
      <c r="E9" s="29" t="s">
        <v>347</v>
      </c>
      <c r="F9" s="71">
        <v>0</v>
      </c>
    </row>
    <row r="10" spans="1:6" s="70" customFormat="1" ht="12.75" customHeight="1">
      <c r="A10" s="29" t="s">
        <v>348</v>
      </c>
      <c r="B10" s="71">
        <v>0</v>
      </c>
      <c r="C10" s="95" t="s">
        <v>92</v>
      </c>
      <c r="D10" s="58">
        <v>0</v>
      </c>
      <c r="E10" s="29" t="s">
        <v>38</v>
      </c>
      <c r="F10" s="71">
        <v>0</v>
      </c>
    </row>
    <row r="11" spans="1:6" s="70" customFormat="1" ht="12.75" customHeight="1">
      <c r="A11" s="29" t="s">
        <v>349</v>
      </c>
      <c r="B11" s="71">
        <v>0</v>
      </c>
      <c r="C11" s="95" t="s">
        <v>93</v>
      </c>
      <c r="D11" s="58">
        <v>0</v>
      </c>
      <c r="E11" s="29" t="s">
        <v>28</v>
      </c>
      <c r="F11" s="71">
        <f>F12+F13+F14+F15</f>
        <v>133831870</v>
      </c>
    </row>
    <row r="12" spans="1:6" s="70" customFormat="1" ht="12.75" customHeight="1">
      <c r="A12" s="34"/>
      <c r="B12" s="71"/>
      <c r="C12" s="95" t="s">
        <v>94</v>
      </c>
      <c r="D12" s="58">
        <v>0</v>
      </c>
      <c r="E12" s="29" t="s">
        <v>39</v>
      </c>
      <c r="F12" s="71">
        <v>0</v>
      </c>
    </row>
    <row r="13" spans="1:6" s="70" customFormat="1" ht="12.75" customHeight="1">
      <c r="A13" s="34"/>
      <c r="B13" s="32"/>
      <c r="C13" s="95" t="s">
        <v>95</v>
      </c>
      <c r="D13" s="58">
        <v>6040000</v>
      </c>
      <c r="E13" s="29" t="s">
        <v>350</v>
      </c>
      <c r="F13" s="71">
        <v>0</v>
      </c>
    </row>
    <row r="14" spans="1:6" s="70" customFormat="1" ht="12.75" customHeight="1">
      <c r="A14" s="29"/>
      <c r="B14" s="71"/>
      <c r="C14" s="95" t="s">
        <v>96</v>
      </c>
      <c r="D14" s="58">
        <v>0</v>
      </c>
      <c r="E14" s="29" t="s">
        <v>41</v>
      </c>
      <c r="F14" s="71">
        <v>133831870</v>
      </c>
    </row>
    <row r="15" spans="1:6" s="70" customFormat="1" ht="12.75" customHeight="1">
      <c r="A15" s="29"/>
      <c r="B15" s="71"/>
      <c r="C15" s="95" t="s">
        <v>97</v>
      </c>
      <c r="D15" s="58">
        <v>0</v>
      </c>
      <c r="E15" s="29" t="s">
        <v>42</v>
      </c>
      <c r="F15" s="71">
        <v>0</v>
      </c>
    </row>
    <row r="16" spans="1:6" s="70" customFormat="1" ht="12.75" customHeight="1">
      <c r="A16" s="29"/>
      <c r="B16" s="71"/>
      <c r="C16" s="95" t="s">
        <v>98</v>
      </c>
      <c r="D16" s="58">
        <v>31604600</v>
      </c>
      <c r="E16" s="30"/>
      <c r="F16" s="46"/>
    </row>
    <row r="17" spans="1:6" s="70" customFormat="1" ht="12.75" customHeight="1">
      <c r="A17" s="34"/>
      <c r="B17" s="71"/>
      <c r="C17" s="95" t="s">
        <v>99</v>
      </c>
      <c r="D17" s="58">
        <v>0</v>
      </c>
      <c r="E17" s="30"/>
      <c r="F17" s="60"/>
    </row>
    <row r="18" spans="1:6" s="70" customFormat="1" ht="12.75" customHeight="1">
      <c r="A18" s="34"/>
      <c r="B18" s="71"/>
      <c r="C18" s="95" t="s">
        <v>100</v>
      </c>
      <c r="D18" s="58">
        <v>0</v>
      </c>
      <c r="E18" s="30"/>
      <c r="F18" s="60"/>
    </row>
    <row r="19" spans="1:6" s="70" customFormat="1" ht="12.75" customHeight="1">
      <c r="A19" s="34"/>
      <c r="B19" s="71"/>
      <c r="C19" s="95" t="s">
        <v>101</v>
      </c>
      <c r="D19" s="58">
        <v>0</v>
      </c>
      <c r="E19" s="30"/>
      <c r="F19" s="60"/>
    </row>
    <row r="20" spans="1:6" s="70" customFormat="1" ht="12.75" customHeight="1">
      <c r="A20" s="34"/>
      <c r="B20" s="71"/>
      <c r="C20" s="95" t="s">
        <v>102</v>
      </c>
      <c r="D20" s="58">
        <v>0</v>
      </c>
      <c r="E20" s="30"/>
      <c r="F20" s="60"/>
    </row>
    <row r="21" spans="1:6" s="70" customFormat="1" ht="12.75" customHeight="1">
      <c r="A21" s="34"/>
      <c r="B21" s="71"/>
      <c r="C21" s="95" t="s">
        <v>103</v>
      </c>
      <c r="D21" s="58">
        <v>0</v>
      </c>
      <c r="E21" s="30"/>
      <c r="F21" s="60"/>
    </row>
    <row r="22" spans="1:6" s="70" customFormat="1" ht="12.75" customHeight="1">
      <c r="A22" s="34"/>
      <c r="B22" s="71"/>
      <c r="C22" s="95" t="s">
        <v>104</v>
      </c>
      <c r="D22" s="58">
        <v>0</v>
      </c>
      <c r="E22" s="30"/>
      <c r="F22" s="37"/>
    </row>
    <row r="23" spans="1:6" s="70" customFormat="1" ht="12.75" customHeight="1">
      <c r="A23" s="34"/>
      <c r="B23" s="28"/>
      <c r="C23" s="95" t="s">
        <v>105</v>
      </c>
      <c r="D23" s="58">
        <v>2400000</v>
      </c>
      <c r="E23" s="30"/>
      <c r="F23" s="37"/>
    </row>
    <row r="24" spans="1:6" s="70" customFormat="1" ht="12.75" customHeight="1">
      <c r="A24" s="34"/>
      <c r="B24" s="28"/>
      <c r="C24" s="95" t="s">
        <v>106</v>
      </c>
      <c r="D24" s="58">
        <v>0</v>
      </c>
      <c r="E24" s="30"/>
      <c r="F24" s="37"/>
    </row>
    <row r="25" spans="1:6" s="70" customFormat="1" ht="12.75" customHeight="1">
      <c r="A25" s="34"/>
      <c r="B25" s="28"/>
      <c r="C25" s="95" t="s">
        <v>107</v>
      </c>
      <c r="D25" s="58">
        <v>0</v>
      </c>
      <c r="E25" s="35"/>
      <c r="F25" s="37"/>
    </row>
    <row r="26" spans="1:6" s="70" customFormat="1" ht="12.75" customHeight="1">
      <c r="A26" s="34"/>
      <c r="B26" s="28"/>
      <c r="C26" s="95" t="s">
        <v>108</v>
      </c>
      <c r="D26" s="58">
        <v>0</v>
      </c>
      <c r="E26" s="36"/>
      <c r="F26" s="37"/>
    </row>
    <row r="27" spans="1:6" s="70" customFormat="1" ht="12.75" customHeight="1">
      <c r="A27" s="34"/>
      <c r="B27" s="28"/>
      <c r="C27" s="95" t="s">
        <v>109</v>
      </c>
      <c r="D27" s="58">
        <v>0</v>
      </c>
      <c r="E27" s="30"/>
      <c r="F27" s="37"/>
    </row>
    <row r="28" spans="1:6" s="70" customFormat="1" ht="12.75" customHeight="1">
      <c r="A28" s="34"/>
      <c r="B28" s="28"/>
      <c r="C28" s="95" t="s">
        <v>110</v>
      </c>
      <c r="D28" s="58">
        <v>0</v>
      </c>
      <c r="E28" s="30"/>
      <c r="F28" s="37"/>
    </row>
    <row r="29" spans="1:6" s="70" customFormat="1" ht="12.75" customHeight="1">
      <c r="A29" s="34"/>
      <c r="B29" s="28"/>
      <c r="C29" s="95" t="s">
        <v>111</v>
      </c>
      <c r="D29" s="58">
        <v>0</v>
      </c>
      <c r="E29" s="30"/>
      <c r="F29" s="37"/>
    </row>
    <row r="30" spans="1:6" s="70" customFormat="1" ht="12.75" customHeight="1">
      <c r="A30" s="34"/>
      <c r="B30" s="71"/>
      <c r="C30" s="95" t="s">
        <v>112</v>
      </c>
      <c r="D30" s="58">
        <v>0</v>
      </c>
      <c r="E30" s="34"/>
      <c r="F30" s="34"/>
    </row>
    <row r="31" spans="1:6" s="70" customFormat="1" ht="12.75" customHeight="1">
      <c r="A31" s="34"/>
      <c r="B31" s="71"/>
      <c r="C31" s="95" t="s">
        <v>113</v>
      </c>
      <c r="D31" s="58">
        <v>0</v>
      </c>
      <c r="E31" s="34"/>
      <c r="F31" s="34"/>
    </row>
    <row r="32" spans="1:6" s="70" customFormat="1" ht="12.75" customHeight="1">
      <c r="A32" s="26" t="s">
        <v>351</v>
      </c>
      <c r="B32" s="71">
        <v>0</v>
      </c>
      <c r="C32" s="49" t="s">
        <v>352</v>
      </c>
      <c r="D32" s="61">
        <f>SUM(D5:D31)</f>
        <v>133831870</v>
      </c>
      <c r="E32" s="49" t="s">
        <v>352</v>
      </c>
      <c r="F32" s="71">
        <f>F5+F11</f>
        <v>133831870</v>
      </c>
    </row>
    <row r="33" spans="1:6" s="70" customFormat="1" ht="12.75" customHeight="1">
      <c r="A33" s="34" t="s">
        <v>353</v>
      </c>
      <c r="B33" s="71">
        <v>133831870</v>
      </c>
      <c r="C33" s="60"/>
      <c r="D33" s="71"/>
      <c r="E33" s="60"/>
      <c r="F33" s="71"/>
    </row>
    <row r="34" spans="1:6" s="70" customFormat="1" ht="12.75" customHeight="1">
      <c r="A34" s="34" t="s">
        <v>354</v>
      </c>
      <c r="B34" s="71"/>
      <c r="C34" s="60"/>
      <c r="D34" s="27"/>
      <c r="E34" s="60"/>
      <c r="F34" s="71"/>
    </row>
    <row r="35" spans="1:6" ht="12.75" customHeight="1">
      <c r="A35" s="31"/>
      <c r="B35" s="48"/>
      <c r="C35" s="33"/>
      <c r="D35" s="52"/>
      <c r="E35" s="33"/>
      <c r="F35" s="48"/>
    </row>
    <row r="36" spans="1:6" ht="12.75" customHeight="1">
      <c r="A36" s="84"/>
      <c r="B36" s="48"/>
      <c r="C36" s="49"/>
      <c r="D36" s="28"/>
      <c r="E36" s="49"/>
      <c r="F36" s="71"/>
    </row>
    <row r="37" spans="1:6" s="70" customFormat="1" ht="12.75" customHeight="1">
      <c r="A37" s="26" t="s">
        <v>11</v>
      </c>
      <c r="B37" s="71">
        <f>SUM(B33:B36)</f>
        <v>133831870</v>
      </c>
      <c r="C37" s="53" t="s">
        <v>4</v>
      </c>
      <c r="D37" s="32">
        <f>D32</f>
        <v>133831870</v>
      </c>
      <c r="E37" s="53" t="s">
        <v>4</v>
      </c>
      <c r="F37" s="32">
        <f>F32</f>
        <v>133831870</v>
      </c>
    </row>
    <row r="38" spans="1:6" ht="11.25">
      <c r="B38" s="70"/>
      <c r="C38" s="70"/>
      <c r="D38" s="51"/>
      <c r="F38" s="70"/>
    </row>
    <row r="39" spans="1:6" ht="11.25">
      <c r="C39" s="70"/>
      <c r="D39" s="70"/>
      <c r="F39" s="70"/>
    </row>
    <row r="40" spans="1:6" ht="11.25">
      <c r="C40" s="70"/>
      <c r="D40" s="70"/>
      <c r="E40" s="70"/>
    </row>
    <row r="53" spans="2:2" ht="11.25">
      <c r="B53" s="70"/>
    </row>
  </sheetData>
  <mergeCells count="4">
    <mergeCell ref="A1:F1"/>
    <mergeCell ref="A3:B3"/>
    <mergeCell ref="C3:D3"/>
    <mergeCell ref="E3:F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6"/>
  <sheetViews>
    <sheetView workbookViewId="0">
      <selection activeCell="E23" sqref="E23"/>
    </sheetView>
  </sheetViews>
  <sheetFormatPr defaultRowHeight="12.75" customHeight="1"/>
  <cols>
    <col min="1" max="1" width="12.6640625" style="120" customWidth="1"/>
    <col min="2" max="2" width="51" style="120" customWidth="1"/>
    <col min="3" max="3" width="17.83203125" style="120" customWidth="1"/>
    <col min="4" max="4" width="10.6640625" style="120" customWidth="1"/>
    <col min="5" max="5" width="16" style="120" customWidth="1"/>
    <col min="6" max="6" width="12.33203125" style="120" customWidth="1"/>
    <col min="7" max="7" width="14.6640625" style="120" customWidth="1"/>
    <col min="8" max="8" width="16.83203125" style="120" customWidth="1"/>
    <col min="9" max="9" width="17.1640625" style="120" customWidth="1"/>
    <col min="10" max="10" width="10" style="120" customWidth="1"/>
    <col min="11" max="11" width="18.33203125" style="120" customWidth="1"/>
    <col min="12" max="12" width="9.5" style="120" customWidth="1"/>
    <col min="13" max="16384" width="9.33203125" style="120"/>
  </cols>
  <sheetData>
    <row r="1" spans="1:13" ht="25.5" customHeight="1">
      <c r="A1" s="169" t="s">
        <v>368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69"/>
    </row>
    <row r="2" spans="1:13" ht="12.7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70" t="s">
        <v>67</v>
      </c>
      <c r="L2" s="170"/>
      <c r="M2" s="69"/>
    </row>
    <row r="3" spans="1:13" ht="15" customHeight="1">
      <c r="A3" s="171" t="s">
        <v>369</v>
      </c>
      <c r="B3" s="174" t="s">
        <v>25</v>
      </c>
      <c r="C3" s="175" t="s">
        <v>13</v>
      </c>
      <c r="D3" s="168" t="s">
        <v>370</v>
      </c>
      <c r="E3" s="122" t="s">
        <v>19</v>
      </c>
      <c r="F3" s="123"/>
      <c r="G3" s="123"/>
      <c r="H3" s="123" t="s">
        <v>371</v>
      </c>
      <c r="I3" s="124"/>
      <c r="J3" s="124"/>
      <c r="K3" s="124"/>
      <c r="L3" s="123"/>
      <c r="M3" s="69"/>
    </row>
    <row r="4" spans="1:13" ht="15" customHeight="1">
      <c r="A4" s="172"/>
      <c r="B4" s="174"/>
      <c r="C4" s="175"/>
      <c r="D4" s="168"/>
      <c r="E4" s="175" t="s">
        <v>20</v>
      </c>
      <c r="F4" s="175" t="s">
        <v>372</v>
      </c>
      <c r="G4" s="175" t="s">
        <v>373</v>
      </c>
      <c r="H4" s="168" t="s">
        <v>13</v>
      </c>
      <c r="I4" s="125" t="s">
        <v>30</v>
      </c>
      <c r="J4" s="124"/>
      <c r="K4" s="126"/>
      <c r="L4" s="168" t="s">
        <v>374</v>
      </c>
      <c r="M4" s="69"/>
    </row>
    <row r="5" spans="1:13" ht="42.75" customHeight="1">
      <c r="A5" s="173"/>
      <c r="B5" s="174"/>
      <c r="C5" s="175"/>
      <c r="D5" s="168"/>
      <c r="E5" s="175"/>
      <c r="F5" s="175"/>
      <c r="G5" s="175"/>
      <c r="H5" s="168"/>
      <c r="I5" s="127" t="s">
        <v>20</v>
      </c>
      <c r="J5" s="128" t="s">
        <v>375</v>
      </c>
      <c r="K5" s="129" t="s">
        <v>373</v>
      </c>
      <c r="L5" s="168"/>
      <c r="M5" s="69"/>
    </row>
    <row r="6" spans="1:13" ht="15" customHeight="1">
      <c r="A6" s="130" t="s">
        <v>22</v>
      </c>
      <c r="B6" s="130" t="s">
        <v>22</v>
      </c>
      <c r="C6" s="131">
        <v>1</v>
      </c>
      <c r="D6" s="131">
        <v>2</v>
      </c>
      <c r="E6" s="131">
        <v>3</v>
      </c>
      <c r="F6" s="131">
        <v>4</v>
      </c>
      <c r="G6" s="131">
        <v>5</v>
      </c>
      <c r="H6" s="131">
        <v>6</v>
      </c>
      <c r="I6" s="131">
        <v>7</v>
      </c>
      <c r="J6" s="131">
        <v>8</v>
      </c>
      <c r="K6" s="131">
        <v>9</v>
      </c>
      <c r="L6" s="131">
        <v>10</v>
      </c>
      <c r="M6" s="69"/>
    </row>
    <row r="7" spans="1:13" s="134" customFormat="1" ht="15" customHeight="1">
      <c r="A7" s="132"/>
      <c r="B7" s="132" t="s">
        <v>13</v>
      </c>
      <c r="C7" s="133">
        <v>3912131.35</v>
      </c>
      <c r="D7" s="133">
        <v>0</v>
      </c>
      <c r="E7" s="133">
        <v>360200</v>
      </c>
      <c r="F7" s="133">
        <v>0</v>
      </c>
      <c r="G7" s="133">
        <v>360200</v>
      </c>
      <c r="H7" s="133">
        <v>3551931.35</v>
      </c>
      <c r="I7" s="133">
        <v>3551931.35</v>
      </c>
      <c r="J7" s="133">
        <v>0</v>
      </c>
      <c r="K7" s="133">
        <v>3551931.35</v>
      </c>
      <c r="L7" s="133">
        <v>0</v>
      </c>
      <c r="M7" s="70"/>
    </row>
    <row r="8" spans="1:13" ht="15" customHeight="1">
      <c r="A8" s="132" t="s">
        <v>114</v>
      </c>
      <c r="B8" s="132" t="s">
        <v>115</v>
      </c>
      <c r="C8" s="133">
        <v>3912131.35</v>
      </c>
      <c r="D8" s="133">
        <v>0</v>
      </c>
      <c r="E8" s="133">
        <v>360200</v>
      </c>
      <c r="F8" s="133">
        <v>0</v>
      </c>
      <c r="G8" s="133">
        <v>360200</v>
      </c>
      <c r="H8" s="133">
        <v>3551931.35</v>
      </c>
      <c r="I8" s="133">
        <v>3551931.35</v>
      </c>
      <c r="J8" s="133">
        <v>0</v>
      </c>
      <c r="K8" s="133">
        <v>3551931.35</v>
      </c>
      <c r="L8" s="133">
        <v>0</v>
      </c>
      <c r="M8" s="69"/>
    </row>
    <row r="9" spans="1:13" ht="15" customHeight="1">
      <c r="A9" s="132" t="s">
        <v>116</v>
      </c>
      <c r="B9" s="132" t="s">
        <v>117</v>
      </c>
      <c r="C9" s="133">
        <v>10000</v>
      </c>
      <c r="D9" s="133">
        <v>0</v>
      </c>
      <c r="E9" s="133">
        <v>0</v>
      </c>
      <c r="F9" s="133">
        <v>0</v>
      </c>
      <c r="G9" s="133">
        <v>0</v>
      </c>
      <c r="H9" s="133">
        <v>10000</v>
      </c>
      <c r="I9" s="133">
        <v>10000</v>
      </c>
      <c r="J9" s="133">
        <v>0</v>
      </c>
      <c r="K9" s="133">
        <v>10000</v>
      </c>
      <c r="L9" s="133">
        <v>0</v>
      </c>
      <c r="M9" s="69"/>
    </row>
    <row r="10" spans="1:13" ht="15" customHeight="1">
      <c r="A10" s="132" t="s">
        <v>118</v>
      </c>
      <c r="B10" s="132" t="s">
        <v>119</v>
      </c>
      <c r="C10" s="133">
        <v>13000</v>
      </c>
      <c r="D10" s="133">
        <v>0</v>
      </c>
      <c r="E10" s="133">
        <v>0</v>
      </c>
      <c r="F10" s="133">
        <v>0</v>
      </c>
      <c r="G10" s="133">
        <v>0</v>
      </c>
      <c r="H10" s="133">
        <v>13000</v>
      </c>
      <c r="I10" s="133">
        <v>13000</v>
      </c>
      <c r="J10" s="133">
        <v>0</v>
      </c>
      <c r="K10" s="133">
        <v>13000</v>
      </c>
      <c r="L10" s="133">
        <v>0</v>
      </c>
      <c r="M10" s="134"/>
    </row>
    <row r="11" spans="1:13" ht="15" customHeight="1">
      <c r="A11" s="132" t="s">
        <v>122</v>
      </c>
      <c r="B11" s="132" t="s">
        <v>123</v>
      </c>
      <c r="C11" s="133">
        <v>2425</v>
      </c>
      <c r="D11" s="133">
        <v>0</v>
      </c>
      <c r="E11" s="133">
        <v>0</v>
      </c>
      <c r="F11" s="133">
        <v>0</v>
      </c>
      <c r="G11" s="133">
        <v>0</v>
      </c>
      <c r="H11" s="133">
        <v>2425</v>
      </c>
      <c r="I11" s="133">
        <v>2425</v>
      </c>
      <c r="J11" s="133">
        <v>0</v>
      </c>
      <c r="K11" s="133">
        <v>2425</v>
      </c>
      <c r="L11" s="133">
        <v>0</v>
      </c>
      <c r="M11" s="134"/>
    </row>
    <row r="12" spans="1:13" ht="15" customHeight="1">
      <c r="A12" s="132" t="s">
        <v>124</v>
      </c>
      <c r="B12" s="132" t="s">
        <v>125</v>
      </c>
      <c r="C12" s="133">
        <v>1310000</v>
      </c>
      <c r="D12" s="133">
        <v>0</v>
      </c>
      <c r="E12" s="133">
        <v>260000</v>
      </c>
      <c r="F12" s="133">
        <v>0</v>
      </c>
      <c r="G12" s="133">
        <v>260000</v>
      </c>
      <c r="H12" s="133">
        <v>1050000</v>
      </c>
      <c r="I12" s="133">
        <v>1050000</v>
      </c>
      <c r="J12" s="133">
        <v>0</v>
      </c>
      <c r="K12" s="133">
        <v>1050000</v>
      </c>
      <c r="L12" s="133">
        <v>0</v>
      </c>
      <c r="M12" s="134"/>
    </row>
    <row r="13" spans="1:13" ht="15" customHeight="1">
      <c r="A13" s="132" t="s">
        <v>126</v>
      </c>
      <c r="B13" s="132" t="s">
        <v>127</v>
      </c>
      <c r="C13" s="133">
        <v>113650</v>
      </c>
      <c r="D13" s="133">
        <v>0</v>
      </c>
      <c r="E13" s="133">
        <v>0</v>
      </c>
      <c r="F13" s="133">
        <v>0</v>
      </c>
      <c r="G13" s="133">
        <v>0</v>
      </c>
      <c r="H13" s="133">
        <v>113650</v>
      </c>
      <c r="I13" s="133">
        <v>113650</v>
      </c>
      <c r="J13" s="133">
        <v>0</v>
      </c>
      <c r="K13" s="133">
        <v>113650</v>
      </c>
      <c r="L13" s="133">
        <v>0</v>
      </c>
      <c r="M13" s="134"/>
    </row>
    <row r="14" spans="1:13" ht="15" customHeight="1">
      <c r="A14" s="132" t="s">
        <v>128</v>
      </c>
      <c r="B14" s="132" t="s">
        <v>129</v>
      </c>
      <c r="C14" s="133">
        <v>121000</v>
      </c>
      <c r="D14" s="133">
        <v>0</v>
      </c>
      <c r="E14" s="133">
        <v>0</v>
      </c>
      <c r="F14" s="133">
        <v>0</v>
      </c>
      <c r="G14" s="133">
        <v>0</v>
      </c>
      <c r="H14" s="133">
        <v>121000</v>
      </c>
      <c r="I14" s="133">
        <v>121000</v>
      </c>
      <c r="J14" s="133">
        <v>0</v>
      </c>
      <c r="K14" s="133">
        <v>121000</v>
      </c>
      <c r="L14" s="133">
        <v>0</v>
      </c>
      <c r="M14" s="134"/>
    </row>
    <row r="15" spans="1:13" ht="15" customHeight="1">
      <c r="A15" s="132" t="s">
        <v>130</v>
      </c>
      <c r="B15" s="132" t="s">
        <v>131</v>
      </c>
      <c r="C15" s="133">
        <v>137000</v>
      </c>
      <c r="D15" s="133">
        <v>0</v>
      </c>
      <c r="E15" s="133">
        <v>0</v>
      </c>
      <c r="F15" s="133">
        <v>0</v>
      </c>
      <c r="G15" s="133">
        <v>0</v>
      </c>
      <c r="H15" s="133">
        <v>137000</v>
      </c>
      <c r="I15" s="133">
        <v>137000</v>
      </c>
      <c r="J15" s="133">
        <v>0</v>
      </c>
      <c r="K15" s="133">
        <v>137000</v>
      </c>
      <c r="L15" s="133">
        <v>0</v>
      </c>
      <c r="M15" s="134"/>
    </row>
    <row r="16" spans="1:13" ht="15" customHeight="1">
      <c r="A16" s="132" t="s">
        <v>132</v>
      </c>
      <c r="B16" s="132" t="s">
        <v>133</v>
      </c>
      <c r="C16" s="133">
        <v>27000</v>
      </c>
      <c r="D16" s="133">
        <v>0</v>
      </c>
      <c r="E16" s="133">
        <v>0</v>
      </c>
      <c r="F16" s="133">
        <v>0</v>
      </c>
      <c r="G16" s="133">
        <v>0</v>
      </c>
      <c r="H16" s="133">
        <v>27000</v>
      </c>
      <c r="I16" s="133">
        <v>27000</v>
      </c>
      <c r="J16" s="133">
        <v>0</v>
      </c>
      <c r="K16" s="133">
        <v>27000</v>
      </c>
      <c r="L16" s="133">
        <v>0</v>
      </c>
      <c r="M16" s="69"/>
    </row>
    <row r="17" spans="1:13" ht="15" customHeight="1">
      <c r="A17" s="132" t="s">
        <v>134</v>
      </c>
      <c r="B17" s="132" t="s">
        <v>135</v>
      </c>
      <c r="C17" s="133">
        <v>147000</v>
      </c>
      <c r="D17" s="133">
        <v>0</v>
      </c>
      <c r="E17" s="133">
        <v>0</v>
      </c>
      <c r="F17" s="133">
        <v>0</v>
      </c>
      <c r="G17" s="133">
        <v>0</v>
      </c>
      <c r="H17" s="133">
        <v>147000</v>
      </c>
      <c r="I17" s="133">
        <v>147000</v>
      </c>
      <c r="J17" s="133">
        <v>0</v>
      </c>
      <c r="K17" s="133">
        <v>147000</v>
      </c>
      <c r="L17" s="133">
        <v>0</v>
      </c>
      <c r="M17" s="69"/>
    </row>
    <row r="18" spans="1:13" ht="15" customHeight="1">
      <c r="A18" s="132" t="s">
        <v>136</v>
      </c>
      <c r="B18" s="132" t="s">
        <v>137</v>
      </c>
      <c r="C18" s="133">
        <v>167200</v>
      </c>
      <c r="D18" s="133">
        <v>0</v>
      </c>
      <c r="E18" s="133">
        <v>0</v>
      </c>
      <c r="F18" s="133">
        <v>0</v>
      </c>
      <c r="G18" s="133">
        <v>0</v>
      </c>
      <c r="H18" s="133">
        <v>167200</v>
      </c>
      <c r="I18" s="133">
        <v>167200</v>
      </c>
      <c r="J18" s="133">
        <v>0</v>
      </c>
      <c r="K18" s="133">
        <v>167200</v>
      </c>
      <c r="L18" s="133">
        <v>0</v>
      </c>
      <c r="M18" s="69"/>
    </row>
    <row r="19" spans="1:13" ht="15" customHeight="1">
      <c r="A19" s="132" t="s">
        <v>138</v>
      </c>
      <c r="B19" s="132" t="s">
        <v>139</v>
      </c>
      <c r="C19" s="133">
        <v>173400</v>
      </c>
      <c r="D19" s="133">
        <v>0</v>
      </c>
      <c r="E19" s="133">
        <v>0</v>
      </c>
      <c r="F19" s="133">
        <v>0</v>
      </c>
      <c r="G19" s="133">
        <v>0</v>
      </c>
      <c r="H19" s="133">
        <v>173400</v>
      </c>
      <c r="I19" s="133">
        <v>173400</v>
      </c>
      <c r="J19" s="133">
        <v>0</v>
      </c>
      <c r="K19" s="133">
        <v>173400</v>
      </c>
      <c r="L19" s="133">
        <v>0</v>
      </c>
      <c r="M19" s="69"/>
    </row>
    <row r="20" spans="1:13" ht="15" customHeight="1">
      <c r="A20" s="132" t="s">
        <v>140</v>
      </c>
      <c r="B20" s="132" t="s">
        <v>141</v>
      </c>
      <c r="C20" s="133">
        <v>15000</v>
      </c>
      <c r="D20" s="133">
        <v>0</v>
      </c>
      <c r="E20" s="133">
        <v>0</v>
      </c>
      <c r="F20" s="133">
        <v>0</v>
      </c>
      <c r="G20" s="133">
        <v>0</v>
      </c>
      <c r="H20" s="133">
        <v>15000</v>
      </c>
      <c r="I20" s="133">
        <v>15000</v>
      </c>
      <c r="J20" s="133">
        <v>0</v>
      </c>
      <c r="K20" s="133">
        <v>15000</v>
      </c>
      <c r="L20" s="133">
        <v>0</v>
      </c>
      <c r="M20" s="69"/>
    </row>
    <row r="21" spans="1:13" ht="15" customHeight="1">
      <c r="A21" s="132" t="s">
        <v>142</v>
      </c>
      <c r="B21" s="132" t="s">
        <v>143</v>
      </c>
      <c r="C21" s="133">
        <v>15000</v>
      </c>
      <c r="D21" s="133">
        <v>0</v>
      </c>
      <c r="E21" s="133">
        <v>0</v>
      </c>
      <c r="F21" s="133">
        <v>0</v>
      </c>
      <c r="G21" s="133">
        <v>0</v>
      </c>
      <c r="H21" s="133">
        <v>15000</v>
      </c>
      <c r="I21" s="133">
        <v>15000</v>
      </c>
      <c r="J21" s="133">
        <v>0</v>
      </c>
      <c r="K21" s="133">
        <v>15000</v>
      </c>
      <c r="L21" s="133">
        <v>0</v>
      </c>
      <c r="M21" s="69"/>
    </row>
    <row r="22" spans="1:13" ht="15" customHeight="1">
      <c r="A22" s="132" t="s">
        <v>144</v>
      </c>
      <c r="B22" s="132" t="s">
        <v>145</v>
      </c>
      <c r="C22" s="133">
        <v>13175</v>
      </c>
      <c r="D22" s="133">
        <v>0</v>
      </c>
      <c r="E22" s="133">
        <v>0</v>
      </c>
      <c r="F22" s="133">
        <v>0</v>
      </c>
      <c r="G22" s="133">
        <v>0</v>
      </c>
      <c r="H22" s="133">
        <v>13175</v>
      </c>
      <c r="I22" s="133">
        <v>13175</v>
      </c>
      <c r="J22" s="133">
        <v>0</v>
      </c>
      <c r="K22" s="133">
        <v>13175</v>
      </c>
      <c r="L22" s="133">
        <v>0</v>
      </c>
      <c r="M22" s="69"/>
    </row>
    <row r="23" spans="1:13" ht="15" customHeight="1">
      <c r="A23" s="132" t="s">
        <v>146</v>
      </c>
      <c r="B23" s="132" t="s">
        <v>147</v>
      </c>
      <c r="C23" s="133">
        <v>8000</v>
      </c>
      <c r="D23" s="133">
        <v>0</v>
      </c>
      <c r="E23" s="133">
        <v>0</v>
      </c>
      <c r="F23" s="133">
        <v>0</v>
      </c>
      <c r="G23" s="133">
        <v>0</v>
      </c>
      <c r="H23" s="133">
        <v>8000</v>
      </c>
      <c r="I23" s="133">
        <v>8000</v>
      </c>
      <c r="J23" s="133">
        <v>0</v>
      </c>
      <c r="K23" s="133">
        <v>8000</v>
      </c>
      <c r="L23" s="133">
        <v>0</v>
      </c>
      <c r="M23" s="69"/>
    </row>
    <row r="24" spans="1:13" ht="15" customHeight="1">
      <c r="A24" s="132" t="s">
        <v>152</v>
      </c>
      <c r="B24" s="132" t="s">
        <v>153</v>
      </c>
      <c r="C24" s="133">
        <v>14700</v>
      </c>
      <c r="D24" s="133">
        <v>0</v>
      </c>
      <c r="E24" s="133">
        <v>0</v>
      </c>
      <c r="F24" s="133">
        <v>0</v>
      </c>
      <c r="G24" s="133">
        <v>0</v>
      </c>
      <c r="H24" s="133">
        <v>14700</v>
      </c>
      <c r="I24" s="133">
        <v>14700</v>
      </c>
      <c r="J24" s="133">
        <v>0</v>
      </c>
      <c r="K24" s="133">
        <v>14700</v>
      </c>
      <c r="L24" s="133">
        <v>0</v>
      </c>
      <c r="M24" s="69"/>
    </row>
    <row r="25" spans="1:13" ht="15" customHeight="1">
      <c r="A25" s="132" t="s">
        <v>154</v>
      </c>
      <c r="B25" s="132" t="s">
        <v>155</v>
      </c>
      <c r="C25" s="133">
        <v>54000</v>
      </c>
      <c r="D25" s="133">
        <v>0</v>
      </c>
      <c r="E25" s="133">
        <v>0</v>
      </c>
      <c r="F25" s="133">
        <v>0</v>
      </c>
      <c r="G25" s="133">
        <v>0</v>
      </c>
      <c r="H25" s="133">
        <v>54000</v>
      </c>
      <c r="I25" s="133">
        <v>54000</v>
      </c>
      <c r="J25" s="133">
        <v>0</v>
      </c>
      <c r="K25" s="133">
        <v>54000</v>
      </c>
      <c r="L25" s="133">
        <v>0</v>
      </c>
      <c r="M25" s="69"/>
    </row>
    <row r="26" spans="1:13" ht="15" customHeight="1">
      <c r="A26" s="132" t="s">
        <v>156</v>
      </c>
      <c r="B26" s="132" t="s">
        <v>157</v>
      </c>
      <c r="C26" s="133">
        <v>81750</v>
      </c>
      <c r="D26" s="133">
        <v>0</v>
      </c>
      <c r="E26" s="133">
        <v>0</v>
      </c>
      <c r="F26" s="133">
        <v>0</v>
      </c>
      <c r="G26" s="133">
        <v>0</v>
      </c>
      <c r="H26" s="133">
        <v>81750</v>
      </c>
      <c r="I26" s="133">
        <v>81750</v>
      </c>
      <c r="J26" s="133">
        <v>0</v>
      </c>
      <c r="K26" s="133">
        <v>81750</v>
      </c>
      <c r="L26" s="133">
        <v>0</v>
      </c>
      <c r="M26" s="69"/>
    </row>
    <row r="27" spans="1:13" ht="15" customHeight="1">
      <c r="A27" s="132" t="s">
        <v>158</v>
      </c>
      <c r="B27" s="132" t="s">
        <v>159</v>
      </c>
      <c r="C27" s="133">
        <v>25289</v>
      </c>
      <c r="D27" s="133">
        <v>0</v>
      </c>
      <c r="E27" s="133">
        <v>0</v>
      </c>
      <c r="F27" s="133">
        <v>0</v>
      </c>
      <c r="G27" s="133">
        <v>0</v>
      </c>
      <c r="H27" s="133">
        <v>25289</v>
      </c>
      <c r="I27" s="133">
        <v>25289</v>
      </c>
      <c r="J27" s="133">
        <v>0</v>
      </c>
      <c r="K27" s="133">
        <v>25289</v>
      </c>
      <c r="L27" s="133">
        <v>0</v>
      </c>
      <c r="M27" s="69"/>
    </row>
    <row r="28" spans="1:13" ht="15" customHeight="1">
      <c r="A28" s="132" t="s">
        <v>162</v>
      </c>
      <c r="B28" s="132" t="s">
        <v>163</v>
      </c>
      <c r="C28" s="133">
        <v>31049</v>
      </c>
      <c r="D28" s="133">
        <v>0</v>
      </c>
      <c r="E28" s="133">
        <v>0</v>
      </c>
      <c r="F28" s="133">
        <v>0</v>
      </c>
      <c r="G28" s="133">
        <v>0</v>
      </c>
      <c r="H28" s="133">
        <v>31049</v>
      </c>
      <c r="I28" s="133">
        <v>31049</v>
      </c>
      <c r="J28" s="133">
        <v>0</v>
      </c>
      <c r="K28" s="133">
        <v>31049</v>
      </c>
      <c r="L28" s="133">
        <v>0</v>
      </c>
      <c r="M28" s="69"/>
    </row>
    <row r="29" spans="1:13" ht="15" customHeight="1">
      <c r="A29" s="132" t="s">
        <v>166</v>
      </c>
      <c r="B29" s="132" t="s">
        <v>167</v>
      </c>
      <c r="C29" s="133">
        <v>51500</v>
      </c>
      <c r="D29" s="133">
        <v>0</v>
      </c>
      <c r="E29" s="133">
        <v>0</v>
      </c>
      <c r="F29" s="133">
        <v>0</v>
      </c>
      <c r="G29" s="133">
        <v>0</v>
      </c>
      <c r="H29" s="133">
        <v>51500</v>
      </c>
      <c r="I29" s="133">
        <v>51500</v>
      </c>
      <c r="J29" s="133">
        <v>0</v>
      </c>
      <c r="K29" s="133">
        <v>51500</v>
      </c>
      <c r="L29" s="133">
        <v>0</v>
      </c>
      <c r="M29" s="69"/>
    </row>
    <row r="30" spans="1:13" ht="15" customHeight="1">
      <c r="A30" s="132" t="s">
        <v>170</v>
      </c>
      <c r="B30" s="132" t="s">
        <v>171</v>
      </c>
      <c r="C30" s="133">
        <v>22500</v>
      </c>
      <c r="D30" s="133">
        <v>0</v>
      </c>
      <c r="E30" s="133">
        <v>0</v>
      </c>
      <c r="F30" s="133">
        <v>0</v>
      </c>
      <c r="G30" s="133">
        <v>0</v>
      </c>
      <c r="H30" s="133">
        <v>22500</v>
      </c>
      <c r="I30" s="133">
        <v>22500</v>
      </c>
      <c r="J30" s="133">
        <v>0</v>
      </c>
      <c r="K30" s="133">
        <v>22500</v>
      </c>
      <c r="L30" s="133">
        <v>0</v>
      </c>
      <c r="M30" s="69"/>
    </row>
    <row r="31" spans="1:13" ht="15" customHeight="1">
      <c r="A31" s="132" t="s">
        <v>172</v>
      </c>
      <c r="B31" s="132" t="s">
        <v>173</v>
      </c>
      <c r="C31" s="133">
        <v>7500</v>
      </c>
      <c r="D31" s="133">
        <v>0</v>
      </c>
      <c r="E31" s="133">
        <v>0</v>
      </c>
      <c r="F31" s="133">
        <v>0</v>
      </c>
      <c r="G31" s="133">
        <v>0</v>
      </c>
      <c r="H31" s="133">
        <v>7500</v>
      </c>
      <c r="I31" s="133">
        <v>7500</v>
      </c>
      <c r="J31" s="133">
        <v>0</v>
      </c>
      <c r="K31" s="133">
        <v>7500</v>
      </c>
      <c r="L31" s="133">
        <v>0</v>
      </c>
      <c r="M31" s="69"/>
    </row>
    <row r="32" spans="1:13" ht="15" customHeight="1">
      <c r="A32" s="132" t="s">
        <v>174</v>
      </c>
      <c r="B32" s="132" t="s">
        <v>175</v>
      </c>
      <c r="C32" s="133">
        <v>11000</v>
      </c>
      <c r="D32" s="133">
        <v>0</v>
      </c>
      <c r="E32" s="133">
        <v>0</v>
      </c>
      <c r="F32" s="133">
        <v>0</v>
      </c>
      <c r="G32" s="133">
        <v>0</v>
      </c>
      <c r="H32" s="133">
        <v>11000</v>
      </c>
      <c r="I32" s="133">
        <v>11000</v>
      </c>
      <c r="J32" s="133">
        <v>0</v>
      </c>
      <c r="K32" s="133">
        <v>11000</v>
      </c>
      <c r="L32" s="133">
        <v>0</v>
      </c>
      <c r="M32" s="69"/>
    </row>
    <row r="33" spans="1:13" ht="15" customHeight="1">
      <c r="A33" s="132" t="s">
        <v>176</v>
      </c>
      <c r="B33" s="132" t="s">
        <v>177</v>
      </c>
      <c r="C33" s="133">
        <v>18500</v>
      </c>
      <c r="D33" s="133">
        <v>0</v>
      </c>
      <c r="E33" s="133">
        <v>0</v>
      </c>
      <c r="F33" s="133">
        <v>0</v>
      </c>
      <c r="G33" s="133">
        <v>0</v>
      </c>
      <c r="H33" s="133">
        <v>18500</v>
      </c>
      <c r="I33" s="133">
        <v>18500</v>
      </c>
      <c r="J33" s="133">
        <v>0</v>
      </c>
      <c r="K33" s="133">
        <v>18500</v>
      </c>
      <c r="L33" s="133">
        <v>0</v>
      </c>
      <c r="M33" s="69"/>
    </row>
    <row r="34" spans="1:13" ht="15" customHeight="1">
      <c r="A34" s="132" t="s">
        <v>186</v>
      </c>
      <c r="B34" s="132" t="s">
        <v>187</v>
      </c>
      <c r="C34" s="133">
        <v>37500</v>
      </c>
      <c r="D34" s="133">
        <v>0</v>
      </c>
      <c r="E34" s="133">
        <v>0</v>
      </c>
      <c r="F34" s="133">
        <v>0</v>
      </c>
      <c r="G34" s="133">
        <v>0</v>
      </c>
      <c r="H34" s="133">
        <v>37500</v>
      </c>
      <c r="I34" s="133">
        <v>37500</v>
      </c>
      <c r="J34" s="133">
        <v>0</v>
      </c>
      <c r="K34" s="133">
        <v>37500</v>
      </c>
      <c r="L34" s="133">
        <v>0</v>
      </c>
      <c r="M34" s="69"/>
    </row>
    <row r="35" spans="1:13" ht="15" customHeight="1">
      <c r="A35" s="132" t="s">
        <v>190</v>
      </c>
      <c r="B35" s="132" t="s">
        <v>191</v>
      </c>
      <c r="C35" s="133">
        <v>30000</v>
      </c>
      <c r="D35" s="133">
        <v>0</v>
      </c>
      <c r="E35" s="133">
        <v>0</v>
      </c>
      <c r="F35" s="133">
        <v>0</v>
      </c>
      <c r="G35" s="133">
        <v>0</v>
      </c>
      <c r="H35" s="133">
        <v>30000</v>
      </c>
      <c r="I35" s="133">
        <v>30000</v>
      </c>
      <c r="J35" s="133">
        <v>0</v>
      </c>
      <c r="K35" s="133">
        <v>30000</v>
      </c>
      <c r="L35" s="133">
        <v>0</v>
      </c>
      <c r="M35" s="69"/>
    </row>
    <row r="36" spans="1:13" ht="15" customHeight="1">
      <c r="A36" s="132" t="s">
        <v>192</v>
      </c>
      <c r="B36" s="132" t="s">
        <v>193</v>
      </c>
      <c r="C36" s="133">
        <v>34000</v>
      </c>
      <c r="D36" s="133">
        <v>0</v>
      </c>
      <c r="E36" s="133">
        <v>0</v>
      </c>
      <c r="F36" s="133">
        <v>0</v>
      </c>
      <c r="G36" s="133">
        <v>0</v>
      </c>
      <c r="H36" s="133">
        <v>34000</v>
      </c>
      <c r="I36" s="133">
        <v>34000</v>
      </c>
      <c r="J36" s="133">
        <v>0</v>
      </c>
      <c r="K36" s="133">
        <v>34000</v>
      </c>
      <c r="L36" s="133">
        <v>0</v>
      </c>
      <c r="M36" s="69"/>
    </row>
    <row r="37" spans="1:13" ht="15" customHeight="1">
      <c r="A37" s="132" t="s">
        <v>200</v>
      </c>
      <c r="B37" s="132" t="s">
        <v>201</v>
      </c>
      <c r="C37" s="133">
        <v>401000</v>
      </c>
      <c r="D37" s="133">
        <v>0</v>
      </c>
      <c r="E37" s="133">
        <v>20200</v>
      </c>
      <c r="F37" s="133">
        <v>0</v>
      </c>
      <c r="G37" s="133">
        <v>20200</v>
      </c>
      <c r="H37" s="133">
        <v>380800</v>
      </c>
      <c r="I37" s="133">
        <v>380800</v>
      </c>
      <c r="J37" s="133">
        <v>0</v>
      </c>
      <c r="K37" s="133">
        <v>380800</v>
      </c>
      <c r="L37" s="133">
        <v>0</v>
      </c>
      <c r="M37" s="69"/>
    </row>
    <row r="38" spans="1:13" ht="15" customHeight="1">
      <c r="A38" s="132" t="s">
        <v>202</v>
      </c>
      <c r="B38" s="132" t="s">
        <v>203</v>
      </c>
      <c r="C38" s="133">
        <v>25000</v>
      </c>
      <c r="D38" s="133">
        <v>0</v>
      </c>
      <c r="E38" s="133">
        <v>0</v>
      </c>
      <c r="F38" s="133">
        <v>0</v>
      </c>
      <c r="G38" s="133">
        <v>0</v>
      </c>
      <c r="H38" s="133">
        <v>25000</v>
      </c>
      <c r="I38" s="133">
        <v>25000</v>
      </c>
      <c r="J38" s="133">
        <v>0</v>
      </c>
      <c r="K38" s="133">
        <v>25000</v>
      </c>
      <c r="L38" s="133">
        <v>0</v>
      </c>
      <c r="M38" s="69"/>
    </row>
    <row r="39" spans="1:13" ht="15" customHeight="1">
      <c r="A39" s="132" t="s">
        <v>206</v>
      </c>
      <c r="B39" s="132" t="s">
        <v>207</v>
      </c>
      <c r="C39" s="133">
        <v>40000</v>
      </c>
      <c r="D39" s="133">
        <v>0</v>
      </c>
      <c r="E39" s="133">
        <v>0</v>
      </c>
      <c r="F39" s="133">
        <v>0</v>
      </c>
      <c r="G39" s="133">
        <v>0</v>
      </c>
      <c r="H39" s="133">
        <v>40000</v>
      </c>
      <c r="I39" s="133">
        <v>40000</v>
      </c>
      <c r="J39" s="133">
        <v>0</v>
      </c>
      <c r="K39" s="133">
        <v>40000</v>
      </c>
      <c r="L39" s="133">
        <v>0</v>
      </c>
      <c r="M39" s="69"/>
    </row>
    <row r="40" spans="1:13" ht="15" customHeight="1">
      <c r="A40" s="132" t="s">
        <v>208</v>
      </c>
      <c r="B40" s="132" t="s">
        <v>209</v>
      </c>
      <c r="C40" s="133">
        <v>79500</v>
      </c>
      <c r="D40" s="133">
        <v>0</v>
      </c>
      <c r="E40" s="133">
        <v>0</v>
      </c>
      <c r="F40" s="133">
        <v>0</v>
      </c>
      <c r="G40" s="133">
        <v>0</v>
      </c>
      <c r="H40" s="133">
        <v>79500</v>
      </c>
      <c r="I40" s="133">
        <v>79500</v>
      </c>
      <c r="J40" s="133">
        <v>0</v>
      </c>
      <c r="K40" s="133">
        <v>79500</v>
      </c>
      <c r="L40" s="133">
        <v>0</v>
      </c>
      <c r="M40" s="69"/>
    </row>
    <row r="41" spans="1:13" ht="15" customHeight="1">
      <c r="A41" s="132" t="s">
        <v>210</v>
      </c>
      <c r="B41" s="132" t="s">
        <v>211</v>
      </c>
      <c r="C41" s="133">
        <v>10000</v>
      </c>
      <c r="D41" s="133">
        <v>0</v>
      </c>
      <c r="E41" s="133">
        <v>0</v>
      </c>
      <c r="F41" s="133">
        <v>0</v>
      </c>
      <c r="G41" s="133">
        <v>0</v>
      </c>
      <c r="H41" s="133">
        <v>10000</v>
      </c>
      <c r="I41" s="133">
        <v>10000</v>
      </c>
      <c r="J41" s="133">
        <v>0</v>
      </c>
      <c r="K41" s="133">
        <v>10000</v>
      </c>
      <c r="L41" s="133">
        <v>0</v>
      </c>
      <c r="M41" s="69"/>
    </row>
    <row r="42" spans="1:13" ht="15" customHeight="1">
      <c r="A42" s="132" t="s">
        <v>228</v>
      </c>
      <c r="B42" s="132" t="s">
        <v>229</v>
      </c>
      <c r="C42" s="133">
        <v>78400</v>
      </c>
      <c r="D42" s="133">
        <v>0</v>
      </c>
      <c r="E42" s="133">
        <v>50000</v>
      </c>
      <c r="F42" s="133">
        <v>0</v>
      </c>
      <c r="G42" s="133">
        <v>50000</v>
      </c>
      <c r="H42" s="133">
        <v>28400</v>
      </c>
      <c r="I42" s="133">
        <v>28400</v>
      </c>
      <c r="J42" s="133">
        <v>0</v>
      </c>
      <c r="K42" s="133">
        <v>28400</v>
      </c>
      <c r="L42" s="133">
        <v>0</v>
      </c>
      <c r="M42" s="69"/>
    </row>
    <row r="43" spans="1:13" ht="15" customHeight="1">
      <c r="A43" s="132" t="s">
        <v>230</v>
      </c>
      <c r="B43" s="132" t="s">
        <v>231</v>
      </c>
      <c r="C43" s="133">
        <v>8300</v>
      </c>
      <c r="D43" s="133">
        <v>0</v>
      </c>
      <c r="E43" s="133">
        <v>0</v>
      </c>
      <c r="F43" s="133">
        <v>0</v>
      </c>
      <c r="G43" s="133">
        <v>0</v>
      </c>
      <c r="H43" s="133">
        <v>8300</v>
      </c>
      <c r="I43" s="133">
        <v>8300</v>
      </c>
      <c r="J43" s="133">
        <v>0</v>
      </c>
      <c r="K43" s="133">
        <v>8300</v>
      </c>
      <c r="L43" s="133">
        <v>0</v>
      </c>
      <c r="M43" s="69"/>
    </row>
    <row r="44" spans="1:13" ht="15" customHeight="1">
      <c r="A44" s="132" t="s">
        <v>232</v>
      </c>
      <c r="B44" s="132" t="s">
        <v>233</v>
      </c>
      <c r="C44" s="133">
        <v>21000</v>
      </c>
      <c r="D44" s="133">
        <v>0</v>
      </c>
      <c r="E44" s="133">
        <v>0</v>
      </c>
      <c r="F44" s="133">
        <v>0</v>
      </c>
      <c r="G44" s="133">
        <v>0</v>
      </c>
      <c r="H44" s="133">
        <v>21000</v>
      </c>
      <c r="I44" s="133">
        <v>21000</v>
      </c>
      <c r="J44" s="133">
        <v>0</v>
      </c>
      <c r="K44" s="133">
        <v>21000</v>
      </c>
      <c r="L44" s="133">
        <v>0</v>
      </c>
      <c r="M44" s="69"/>
    </row>
    <row r="45" spans="1:13" ht="15" customHeight="1">
      <c r="A45" s="132" t="s">
        <v>238</v>
      </c>
      <c r="B45" s="132" t="s">
        <v>239</v>
      </c>
      <c r="C45" s="133">
        <v>10000</v>
      </c>
      <c r="D45" s="133">
        <v>0</v>
      </c>
      <c r="E45" s="133">
        <v>0</v>
      </c>
      <c r="F45" s="133">
        <v>0</v>
      </c>
      <c r="G45" s="133">
        <v>0</v>
      </c>
      <c r="H45" s="133">
        <v>10000</v>
      </c>
      <c r="I45" s="133">
        <v>10000</v>
      </c>
      <c r="J45" s="133">
        <v>0</v>
      </c>
      <c r="K45" s="133">
        <v>10000</v>
      </c>
      <c r="L45" s="133">
        <v>0</v>
      </c>
      <c r="M45" s="69"/>
    </row>
    <row r="46" spans="1:13" ht="15" customHeight="1">
      <c r="A46" s="132" t="s">
        <v>242</v>
      </c>
      <c r="B46" s="132" t="s">
        <v>243</v>
      </c>
      <c r="C46" s="133">
        <v>10000</v>
      </c>
      <c r="D46" s="133">
        <v>0</v>
      </c>
      <c r="E46" s="133">
        <v>0</v>
      </c>
      <c r="F46" s="133">
        <v>0</v>
      </c>
      <c r="G46" s="133">
        <v>0</v>
      </c>
      <c r="H46" s="133">
        <v>10000</v>
      </c>
      <c r="I46" s="133">
        <v>10000</v>
      </c>
      <c r="J46" s="133">
        <v>0</v>
      </c>
      <c r="K46" s="133">
        <v>10000</v>
      </c>
      <c r="L46" s="133">
        <v>0</v>
      </c>
      <c r="M46" s="69"/>
    </row>
    <row r="47" spans="1:13" ht="15" customHeight="1">
      <c r="A47" s="132" t="s">
        <v>244</v>
      </c>
      <c r="B47" s="132" t="s">
        <v>245</v>
      </c>
      <c r="C47" s="133">
        <v>100000</v>
      </c>
      <c r="D47" s="133">
        <v>0</v>
      </c>
      <c r="E47" s="133">
        <v>0</v>
      </c>
      <c r="F47" s="133">
        <v>0</v>
      </c>
      <c r="G47" s="133">
        <v>0</v>
      </c>
      <c r="H47" s="133">
        <v>100000</v>
      </c>
      <c r="I47" s="133">
        <v>100000</v>
      </c>
      <c r="J47" s="133">
        <v>0</v>
      </c>
      <c r="K47" s="133">
        <v>100000</v>
      </c>
      <c r="L47" s="133">
        <v>0</v>
      </c>
      <c r="M47" s="69"/>
    </row>
    <row r="48" spans="1:13" ht="15" customHeight="1">
      <c r="A48" s="132" t="s">
        <v>248</v>
      </c>
      <c r="B48" s="132" t="s">
        <v>249</v>
      </c>
      <c r="C48" s="133">
        <v>71656.350000000006</v>
      </c>
      <c r="D48" s="133">
        <v>0</v>
      </c>
      <c r="E48" s="133">
        <v>0</v>
      </c>
      <c r="F48" s="133">
        <v>0</v>
      </c>
      <c r="G48" s="133">
        <v>0</v>
      </c>
      <c r="H48" s="133">
        <v>71656.350000000006</v>
      </c>
      <c r="I48" s="133">
        <v>71656.350000000006</v>
      </c>
      <c r="J48" s="133">
        <v>0</v>
      </c>
      <c r="K48" s="133">
        <v>71656.350000000006</v>
      </c>
      <c r="L48" s="133">
        <v>0</v>
      </c>
      <c r="M48" s="69"/>
    </row>
    <row r="49" spans="1:13" ht="15" customHeight="1">
      <c r="A49" s="132" t="s">
        <v>250</v>
      </c>
      <c r="B49" s="132" t="s">
        <v>251</v>
      </c>
      <c r="C49" s="133">
        <v>9857</v>
      </c>
      <c r="D49" s="133">
        <v>0</v>
      </c>
      <c r="E49" s="133">
        <v>0</v>
      </c>
      <c r="F49" s="133">
        <v>0</v>
      </c>
      <c r="G49" s="133">
        <v>0</v>
      </c>
      <c r="H49" s="133">
        <v>9857</v>
      </c>
      <c r="I49" s="133">
        <v>9857</v>
      </c>
      <c r="J49" s="133">
        <v>0</v>
      </c>
      <c r="K49" s="133">
        <v>9857</v>
      </c>
      <c r="L49" s="133">
        <v>0</v>
      </c>
      <c r="M49" s="69"/>
    </row>
    <row r="50" spans="1:13" ht="15" customHeight="1">
      <c r="A50" s="132" t="s">
        <v>252</v>
      </c>
      <c r="B50" s="132" t="s">
        <v>253</v>
      </c>
      <c r="C50" s="133">
        <v>52500</v>
      </c>
      <c r="D50" s="133">
        <v>0</v>
      </c>
      <c r="E50" s="133">
        <v>0</v>
      </c>
      <c r="F50" s="133">
        <v>0</v>
      </c>
      <c r="G50" s="133">
        <v>0</v>
      </c>
      <c r="H50" s="133">
        <v>52500</v>
      </c>
      <c r="I50" s="133">
        <v>52500</v>
      </c>
      <c r="J50" s="133">
        <v>0</v>
      </c>
      <c r="K50" s="133">
        <v>52500</v>
      </c>
      <c r="L50" s="133">
        <v>0</v>
      </c>
      <c r="M50" s="69"/>
    </row>
    <row r="51" spans="1:13" ht="15" customHeight="1">
      <c r="A51" s="132" t="s">
        <v>254</v>
      </c>
      <c r="B51" s="132" t="s">
        <v>255</v>
      </c>
      <c r="C51" s="133">
        <v>27780</v>
      </c>
      <c r="D51" s="133">
        <v>0</v>
      </c>
      <c r="E51" s="133">
        <v>0</v>
      </c>
      <c r="F51" s="133">
        <v>0</v>
      </c>
      <c r="G51" s="133">
        <v>0</v>
      </c>
      <c r="H51" s="133">
        <v>27780</v>
      </c>
      <c r="I51" s="133">
        <v>27780</v>
      </c>
      <c r="J51" s="133">
        <v>0</v>
      </c>
      <c r="K51" s="133">
        <v>27780</v>
      </c>
      <c r="L51" s="133">
        <v>0</v>
      </c>
      <c r="M51" s="69"/>
    </row>
    <row r="52" spans="1:13" ht="15" customHeight="1">
      <c r="A52" s="132" t="s">
        <v>256</v>
      </c>
      <c r="B52" s="132" t="s">
        <v>257</v>
      </c>
      <c r="C52" s="133">
        <v>22000</v>
      </c>
      <c r="D52" s="133">
        <v>0</v>
      </c>
      <c r="E52" s="133">
        <v>0</v>
      </c>
      <c r="F52" s="133">
        <v>0</v>
      </c>
      <c r="G52" s="133">
        <v>0</v>
      </c>
      <c r="H52" s="133">
        <v>22000</v>
      </c>
      <c r="I52" s="133">
        <v>22000</v>
      </c>
      <c r="J52" s="133">
        <v>0</v>
      </c>
      <c r="K52" s="133">
        <v>22000</v>
      </c>
      <c r="L52" s="133">
        <v>0</v>
      </c>
      <c r="M52" s="69"/>
    </row>
    <row r="53" spans="1:13" ht="15" customHeight="1">
      <c r="A53" s="132" t="s">
        <v>262</v>
      </c>
      <c r="B53" s="132" t="s">
        <v>263</v>
      </c>
      <c r="C53" s="133">
        <v>30000</v>
      </c>
      <c r="D53" s="133">
        <v>0</v>
      </c>
      <c r="E53" s="133">
        <v>0</v>
      </c>
      <c r="F53" s="133">
        <v>0</v>
      </c>
      <c r="G53" s="133">
        <v>0</v>
      </c>
      <c r="H53" s="133">
        <v>30000</v>
      </c>
      <c r="I53" s="133">
        <v>30000</v>
      </c>
      <c r="J53" s="133">
        <v>0</v>
      </c>
      <c r="K53" s="133">
        <v>30000</v>
      </c>
      <c r="L53" s="133">
        <v>0</v>
      </c>
      <c r="M53" s="69"/>
    </row>
    <row r="54" spans="1:13" ht="15" customHeight="1">
      <c r="A54" s="132" t="s">
        <v>266</v>
      </c>
      <c r="B54" s="132" t="s">
        <v>267</v>
      </c>
      <c r="C54" s="133">
        <v>50000</v>
      </c>
      <c r="D54" s="133">
        <v>0</v>
      </c>
      <c r="E54" s="133">
        <v>0</v>
      </c>
      <c r="F54" s="133">
        <v>0</v>
      </c>
      <c r="G54" s="133">
        <v>0</v>
      </c>
      <c r="H54" s="133">
        <v>50000</v>
      </c>
      <c r="I54" s="133">
        <v>50000</v>
      </c>
      <c r="J54" s="133">
        <v>0</v>
      </c>
      <c r="K54" s="133">
        <v>50000</v>
      </c>
      <c r="L54" s="133">
        <v>0</v>
      </c>
      <c r="M54" s="69"/>
    </row>
    <row r="55" spans="1:13" ht="15" customHeight="1">
      <c r="A55" s="132" t="s">
        <v>268</v>
      </c>
      <c r="B55" s="132" t="s">
        <v>269</v>
      </c>
      <c r="C55" s="133">
        <v>60000</v>
      </c>
      <c r="D55" s="133">
        <v>0</v>
      </c>
      <c r="E55" s="133">
        <v>0</v>
      </c>
      <c r="F55" s="133">
        <v>0</v>
      </c>
      <c r="G55" s="133">
        <v>0</v>
      </c>
      <c r="H55" s="133">
        <v>60000</v>
      </c>
      <c r="I55" s="133">
        <v>60000</v>
      </c>
      <c r="J55" s="133">
        <v>0</v>
      </c>
      <c r="K55" s="133">
        <v>60000</v>
      </c>
      <c r="L55" s="133">
        <v>0</v>
      </c>
      <c r="M55" s="69"/>
    </row>
    <row r="56" spans="1:13" ht="15" customHeight="1">
      <c r="A56" s="132" t="s">
        <v>272</v>
      </c>
      <c r="B56" s="132" t="s">
        <v>273</v>
      </c>
      <c r="C56" s="133">
        <v>8000</v>
      </c>
      <c r="D56" s="133">
        <v>0</v>
      </c>
      <c r="E56" s="133">
        <v>0</v>
      </c>
      <c r="F56" s="133">
        <v>0</v>
      </c>
      <c r="G56" s="133">
        <v>0</v>
      </c>
      <c r="H56" s="133">
        <v>8000</v>
      </c>
      <c r="I56" s="133">
        <v>8000</v>
      </c>
      <c r="J56" s="133">
        <v>0</v>
      </c>
      <c r="K56" s="133">
        <v>8000</v>
      </c>
      <c r="L56" s="133">
        <v>0</v>
      </c>
      <c r="M56" s="69"/>
    </row>
    <row r="57" spans="1:13" ht="15" customHeight="1">
      <c r="A57" s="132" t="s">
        <v>276</v>
      </c>
      <c r="B57" s="132" t="s">
        <v>277</v>
      </c>
      <c r="C57" s="133">
        <v>5000</v>
      </c>
      <c r="D57" s="133">
        <v>0</v>
      </c>
      <c r="E57" s="133">
        <v>0</v>
      </c>
      <c r="F57" s="133">
        <v>0</v>
      </c>
      <c r="G57" s="133">
        <v>0</v>
      </c>
      <c r="H57" s="133">
        <v>5000</v>
      </c>
      <c r="I57" s="133">
        <v>5000</v>
      </c>
      <c r="J57" s="133">
        <v>0</v>
      </c>
      <c r="K57" s="133">
        <v>5000</v>
      </c>
      <c r="L57" s="133">
        <v>0</v>
      </c>
      <c r="M57" s="69"/>
    </row>
    <row r="58" spans="1:13" ht="15" customHeight="1">
      <c r="A58" s="132" t="s">
        <v>278</v>
      </c>
      <c r="B58" s="132" t="s">
        <v>279</v>
      </c>
      <c r="C58" s="133">
        <v>60000</v>
      </c>
      <c r="D58" s="133">
        <v>0</v>
      </c>
      <c r="E58" s="133">
        <v>0</v>
      </c>
      <c r="F58" s="133">
        <v>0</v>
      </c>
      <c r="G58" s="133">
        <v>0</v>
      </c>
      <c r="H58" s="133">
        <v>60000</v>
      </c>
      <c r="I58" s="133">
        <v>60000</v>
      </c>
      <c r="J58" s="133">
        <v>0</v>
      </c>
      <c r="K58" s="133">
        <v>60000</v>
      </c>
      <c r="L58" s="133">
        <v>0</v>
      </c>
      <c r="M58" s="69"/>
    </row>
    <row r="59" spans="1:13" ht="15" customHeight="1">
      <c r="A59" s="132" t="s">
        <v>280</v>
      </c>
      <c r="B59" s="132" t="s">
        <v>281</v>
      </c>
      <c r="C59" s="133">
        <v>10000</v>
      </c>
      <c r="D59" s="133">
        <v>0</v>
      </c>
      <c r="E59" s="133">
        <v>0</v>
      </c>
      <c r="F59" s="133">
        <v>0</v>
      </c>
      <c r="G59" s="133">
        <v>0</v>
      </c>
      <c r="H59" s="133">
        <v>10000</v>
      </c>
      <c r="I59" s="133">
        <v>10000</v>
      </c>
      <c r="J59" s="133">
        <v>0</v>
      </c>
      <c r="K59" s="133">
        <v>10000</v>
      </c>
      <c r="L59" s="133">
        <v>0</v>
      </c>
      <c r="M59" s="69"/>
    </row>
    <row r="60" spans="1:13" ht="15" customHeight="1">
      <c r="A60" s="132" t="s">
        <v>282</v>
      </c>
      <c r="B60" s="132" t="s">
        <v>283</v>
      </c>
      <c r="C60" s="133">
        <v>30000</v>
      </c>
      <c r="D60" s="133">
        <v>0</v>
      </c>
      <c r="E60" s="133">
        <v>30000</v>
      </c>
      <c r="F60" s="133">
        <v>0</v>
      </c>
      <c r="G60" s="133">
        <v>30000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69"/>
    </row>
    <row r="61" spans="1:13" ht="18.7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</row>
    <row r="62" spans="1:13" ht="18.7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</row>
    <row r="63" spans="1:13" ht="18.7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</row>
    <row r="64" spans="1:13" ht="18.7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</row>
    <row r="65" spans="1:13" ht="18.7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</row>
    <row r="66" spans="1:13" ht="18.7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</row>
    <row r="67" spans="1:13" ht="18.7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</row>
    <row r="68" spans="1:13" ht="18.7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</row>
    <row r="69" spans="1:13" ht="18.7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</row>
    <row r="70" spans="1:13" ht="18.7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</row>
    <row r="71" spans="1:13" ht="18.7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</row>
    <row r="72" spans="1:13" ht="18.7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</row>
    <row r="73" spans="1:13" ht="18.7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</row>
    <row r="74" spans="1:13" ht="18.7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</row>
    <row r="75" spans="1:13" ht="18.7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</row>
    <row r="76" spans="1:13" ht="18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</row>
    <row r="77" spans="1:13" ht="18.7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</row>
    <row r="78" spans="1:13" ht="18.7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</row>
    <row r="79" spans="1:13" ht="18.7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</row>
    <row r="80" spans="1:13" ht="18.7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</row>
    <row r="81" spans="1:13" ht="18.7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</row>
    <row r="82" spans="1:13" ht="18.7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</row>
    <row r="83" spans="1:13" ht="18.7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</row>
    <row r="84" spans="1:13" ht="18.7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5" spans="1:13" ht="18.7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</row>
    <row r="86" spans="1:13" ht="18.7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</row>
    <row r="87" spans="1:13" ht="18.7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</row>
    <row r="88" spans="1:13" ht="18.7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</row>
    <row r="89" spans="1:13" ht="18.7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</row>
    <row r="90" spans="1:13" ht="18.7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</row>
    <row r="91" spans="1:13" ht="18.7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</row>
    <row r="92" spans="1:13" ht="18.7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</row>
    <row r="93" spans="1:13" ht="18.7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</row>
    <row r="94" spans="1:13" ht="18.7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</row>
    <row r="95" spans="1:13" ht="18.7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</row>
    <row r="96" spans="1:13" ht="18.7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</row>
    <row r="97" spans="1:13" ht="18.7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</row>
    <row r="98" spans="1:13" ht="18.7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</row>
    <row r="99" spans="1:13" ht="18.7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</row>
    <row r="100" spans="1:13" ht="18.7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</row>
    <row r="101" spans="1:13" ht="18.7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</row>
    <row r="102" spans="1:13" ht="18.7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</row>
    <row r="103" spans="1:13" ht="18.7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</row>
    <row r="104" spans="1:13" ht="18.7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</row>
    <row r="105" spans="1:13" ht="18.7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</row>
    <row r="106" spans="1:13" ht="18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</row>
    <row r="107" spans="1:13" ht="18.7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</row>
    <row r="108" spans="1:13" ht="18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</row>
    <row r="109" spans="1:13" ht="18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</row>
    <row r="110" spans="1:13" ht="18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</row>
    <row r="111" spans="1:13" ht="18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</row>
    <row r="112" spans="1:13" ht="18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</row>
    <row r="113" spans="1:13" ht="18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</row>
    <row r="114" spans="1:13" ht="18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</row>
    <row r="115" spans="1:13" ht="18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</row>
    <row r="116" spans="1:13" ht="18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</row>
    <row r="117" spans="1:13" ht="18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</row>
    <row r="118" spans="1:13" ht="18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</row>
    <row r="119" spans="1:13" ht="18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</row>
    <row r="120" spans="1:13" ht="18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</row>
    <row r="121" spans="1:13" ht="18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</row>
    <row r="122" spans="1:13" ht="18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</row>
    <row r="123" spans="1:13" ht="18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</row>
    <row r="124" spans="1:13" ht="18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</row>
    <row r="125" spans="1:13" ht="18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</row>
    <row r="126" spans="1:13" ht="18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</row>
    <row r="127" spans="1:13" ht="18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</row>
    <row r="128" spans="1:13" ht="18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</row>
    <row r="129" spans="1:13" ht="18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</row>
    <row r="130" spans="1:13" ht="18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</row>
    <row r="131" spans="1:13" ht="18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</row>
    <row r="132" spans="1:13" ht="18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</row>
    <row r="133" spans="1:13" ht="18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</row>
    <row r="134" spans="1:13" ht="18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</row>
    <row r="135" spans="1:13" ht="18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</row>
    <row r="136" spans="1:13" ht="18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</row>
    <row r="137" spans="1:13" ht="18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</row>
    <row r="138" spans="1:13" ht="18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</row>
    <row r="139" spans="1:13" ht="18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</row>
    <row r="140" spans="1:13" ht="18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</row>
    <row r="141" spans="1:13" ht="18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</row>
    <row r="142" spans="1:13" ht="18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</row>
    <row r="143" spans="1:13" ht="18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</row>
    <row r="144" spans="1:13" ht="18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</row>
    <row r="145" spans="1:13" ht="18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</row>
    <row r="146" spans="1:13" ht="18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</row>
    <row r="147" spans="1:13" ht="18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</row>
    <row r="148" spans="1:13" ht="18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</row>
    <row r="149" spans="1:13" ht="18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</row>
    <row r="150" spans="1:13" ht="18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</row>
    <row r="151" spans="1:13" ht="18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</row>
    <row r="152" spans="1:13" ht="18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</row>
    <row r="153" spans="1:13" ht="18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</row>
    <row r="154" spans="1:13" ht="18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</row>
    <row r="155" spans="1:13" ht="18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</row>
    <row r="156" spans="1:13" ht="18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</row>
    <row r="157" spans="1:13" ht="18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</row>
    <row r="158" spans="1:13" ht="18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</row>
    <row r="159" spans="1:13" ht="18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ht="18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3" ht="18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</row>
    <row r="162" spans="1:13" ht="18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</row>
    <row r="163" spans="1:13" ht="18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</row>
    <row r="164" spans="1:13" ht="18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</row>
    <row r="165" spans="1:13" ht="18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</row>
    <row r="166" spans="1:13" ht="18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</row>
    <row r="167" spans="1:13" ht="18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</row>
    <row r="168" spans="1:13" ht="18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</row>
    <row r="169" spans="1:13" ht="18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</row>
    <row r="170" spans="1:13" ht="18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</row>
    <row r="171" spans="1:13" ht="18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</row>
    <row r="172" spans="1:13" ht="18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</row>
    <row r="173" spans="1:13" ht="18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</row>
    <row r="174" spans="1:13" ht="18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</row>
    <row r="175" spans="1:13" ht="18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</row>
    <row r="176" spans="1:13" ht="18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</row>
    <row r="177" spans="1:13" ht="18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</row>
    <row r="178" spans="1:13" ht="18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</row>
    <row r="179" spans="1:13" ht="18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</row>
    <row r="180" spans="1:13" ht="18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</row>
    <row r="181" spans="1:13" ht="18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</row>
    <row r="182" spans="1:13" ht="18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</row>
    <row r="183" spans="1:13" ht="18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</row>
    <row r="184" spans="1:13" ht="18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</row>
    <row r="185" spans="1:13" ht="18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</row>
    <row r="186" spans="1:13" ht="18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</row>
    <row r="187" spans="1:13" ht="18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</row>
    <row r="188" spans="1:13" ht="18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</row>
    <row r="189" spans="1:13" ht="18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</row>
    <row r="190" spans="1:13" ht="18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</row>
    <row r="191" spans="1:13" ht="18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</row>
    <row r="192" spans="1:13" ht="18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</row>
    <row r="193" spans="1:13" ht="18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</row>
    <row r="194" spans="1:13" ht="18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</row>
    <row r="195" spans="1:13" ht="18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</row>
    <row r="196" spans="1:13" ht="18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</row>
  </sheetData>
  <mergeCells count="11">
    <mergeCell ref="L4:L5"/>
    <mergeCell ref="A1:L1"/>
    <mergeCell ref="K2:L2"/>
    <mergeCell ref="A3:A5"/>
    <mergeCell ref="B3:B5"/>
    <mergeCell ref="C3:C5"/>
    <mergeCell ref="D3:D5"/>
    <mergeCell ref="E4:E5"/>
    <mergeCell ref="F4:F5"/>
    <mergeCell ref="G4:G5"/>
    <mergeCell ref="H4:H5"/>
  </mergeCells>
  <phoneticPr fontId="0" type="noConversion"/>
  <pageMargins left="0.31496062992125984" right="0.31496062992125984" top="0.74803149606299213" bottom="0.74803149606299213" header="0.31496062992125984" footer="0.31496062992125984"/>
  <pageSetup paperSize="9" scale="83" fitToHeight="2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abSelected="1" workbookViewId="0">
      <selection activeCell="E55" sqref="E55"/>
    </sheetView>
  </sheetViews>
  <sheetFormatPr defaultRowHeight="11.25"/>
  <cols>
    <col min="1" max="1" width="4.5" style="135" customWidth="1"/>
    <col min="2" max="2" width="3.33203125" style="135" customWidth="1"/>
    <col min="3" max="3" width="27.5" style="135" customWidth="1"/>
    <col min="4" max="4" width="20.83203125" style="135" customWidth="1"/>
    <col min="5" max="5" width="5.83203125" style="135" customWidth="1"/>
    <col min="6" max="6" width="3.33203125" style="135" customWidth="1"/>
    <col min="7" max="7" width="37.33203125" style="135" customWidth="1"/>
    <col min="8" max="8" width="21.6640625" style="135" customWidth="1"/>
    <col min="9" max="9" width="22" style="135" customWidth="1"/>
    <col min="10" max="16384" width="9.33203125" style="135"/>
  </cols>
  <sheetData>
    <row r="1" spans="1:10" ht="21" customHeight="1">
      <c r="A1" s="176" t="s">
        <v>397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2.75">
      <c r="A2" s="136"/>
      <c r="B2" s="137"/>
      <c r="C2" s="136"/>
      <c r="D2" s="136"/>
      <c r="E2" s="136"/>
      <c r="F2" s="136"/>
      <c r="G2" s="136"/>
      <c r="H2" s="136"/>
      <c r="I2" s="177" t="s">
        <v>65</v>
      </c>
      <c r="J2" s="177"/>
    </row>
    <row r="3" spans="1:10" ht="12" customHeight="1">
      <c r="A3" s="178" t="s">
        <v>398</v>
      </c>
      <c r="B3" s="179"/>
      <c r="C3" s="179"/>
      <c r="D3" s="180"/>
      <c r="E3" s="178" t="s">
        <v>399</v>
      </c>
      <c r="F3" s="179"/>
      <c r="G3" s="179"/>
      <c r="H3" s="179"/>
      <c r="I3" s="180"/>
      <c r="J3" s="181" t="s">
        <v>400</v>
      </c>
    </row>
    <row r="4" spans="1:10" ht="12" customHeight="1">
      <c r="A4" s="178" t="s">
        <v>31</v>
      </c>
      <c r="B4" s="180"/>
      <c r="C4" s="181" t="s">
        <v>401</v>
      </c>
      <c r="D4" s="181" t="s">
        <v>402</v>
      </c>
      <c r="E4" s="178" t="s">
        <v>403</v>
      </c>
      <c r="F4" s="180"/>
      <c r="G4" s="181" t="s">
        <v>401</v>
      </c>
      <c r="H4" s="181" t="s">
        <v>404</v>
      </c>
      <c r="I4" s="181" t="s">
        <v>405</v>
      </c>
      <c r="J4" s="182"/>
    </row>
    <row r="5" spans="1:10" ht="12" customHeight="1">
      <c r="A5" s="183" t="s">
        <v>406</v>
      </c>
      <c r="B5" s="184" t="s">
        <v>407</v>
      </c>
      <c r="C5" s="182"/>
      <c r="D5" s="182"/>
      <c r="E5" s="184" t="s">
        <v>406</v>
      </c>
      <c r="F5" s="184" t="s">
        <v>407</v>
      </c>
      <c r="G5" s="182"/>
      <c r="H5" s="182"/>
      <c r="I5" s="182"/>
      <c r="J5" s="184"/>
    </row>
    <row r="6" spans="1:10" ht="12" customHeight="1">
      <c r="A6" s="185">
        <v>501</v>
      </c>
      <c r="B6" s="186"/>
      <c r="C6" s="187" t="s">
        <v>408</v>
      </c>
      <c r="D6" s="187">
        <f>D7+D11+D18</f>
        <v>408520422.31999999</v>
      </c>
      <c r="E6" s="188">
        <v>301</v>
      </c>
      <c r="F6" s="187"/>
      <c r="G6" s="187" t="s">
        <v>409</v>
      </c>
      <c r="H6" s="189">
        <f>H7+H8+H9+H10</f>
        <v>312139401.84999996</v>
      </c>
      <c r="I6" s="187"/>
      <c r="J6" s="187"/>
    </row>
    <row r="7" spans="1:10" ht="12" customHeight="1">
      <c r="A7" s="190"/>
      <c r="B7" s="191" t="s">
        <v>410</v>
      </c>
      <c r="C7" s="191" t="s">
        <v>411</v>
      </c>
      <c r="D7" s="191">
        <f>H7+H8+H9+H10</f>
        <v>312139401.84999996</v>
      </c>
      <c r="E7" s="191"/>
      <c r="F7" s="186" t="s">
        <v>410</v>
      </c>
      <c r="G7" s="187" t="s">
        <v>412</v>
      </c>
      <c r="H7" s="189">
        <v>77064122</v>
      </c>
      <c r="I7" s="187"/>
      <c r="J7" s="187"/>
    </row>
    <row r="8" spans="1:10" ht="12" customHeight="1">
      <c r="A8" s="192"/>
      <c r="B8" s="193"/>
      <c r="C8" s="193"/>
      <c r="D8" s="193"/>
      <c r="E8" s="193"/>
      <c r="F8" s="186" t="s">
        <v>289</v>
      </c>
      <c r="G8" s="187" t="s">
        <v>413</v>
      </c>
      <c r="H8" s="189">
        <v>177528926</v>
      </c>
      <c r="I8" s="187"/>
      <c r="J8" s="187"/>
    </row>
    <row r="9" spans="1:10" ht="12" customHeight="1">
      <c r="A9" s="192"/>
      <c r="B9" s="193"/>
      <c r="C9" s="193"/>
      <c r="D9" s="193"/>
      <c r="E9" s="193"/>
      <c r="F9" s="186" t="s">
        <v>290</v>
      </c>
      <c r="G9" s="187" t="s">
        <v>414</v>
      </c>
      <c r="H9" s="189">
        <v>23395748.449999999</v>
      </c>
      <c r="I9" s="187"/>
      <c r="J9" s="187"/>
    </row>
    <row r="10" spans="1:10" ht="12" customHeight="1">
      <c r="A10" s="194"/>
      <c r="B10" s="195"/>
      <c r="C10" s="195"/>
      <c r="D10" s="195"/>
      <c r="E10" s="195"/>
      <c r="F10" s="186" t="s">
        <v>415</v>
      </c>
      <c r="G10" s="187" t="s">
        <v>416</v>
      </c>
      <c r="H10" s="189">
        <v>34150605.399999999</v>
      </c>
      <c r="I10" s="187"/>
      <c r="J10" s="187"/>
    </row>
    <row r="11" spans="1:10" ht="12" customHeight="1">
      <c r="A11" s="190"/>
      <c r="B11" s="196" t="s">
        <v>289</v>
      </c>
      <c r="C11" s="191" t="s">
        <v>417</v>
      </c>
      <c r="D11" s="191">
        <f>H11+H12+H13+H14+H15+H16+H17</f>
        <v>71499749.739999995</v>
      </c>
      <c r="E11" s="191"/>
      <c r="F11" s="186" t="s">
        <v>299</v>
      </c>
      <c r="G11" s="187" t="s">
        <v>418</v>
      </c>
      <c r="H11" s="189">
        <v>42189096.450000003</v>
      </c>
      <c r="I11" s="187"/>
      <c r="J11" s="187"/>
    </row>
    <row r="12" spans="1:10" ht="12" customHeight="1">
      <c r="A12" s="192"/>
      <c r="B12" s="197"/>
      <c r="C12" s="193"/>
      <c r="D12" s="193"/>
      <c r="E12" s="193"/>
      <c r="F12" s="186" t="s">
        <v>288</v>
      </c>
      <c r="G12" s="187" t="s">
        <v>419</v>
      </c>
      <c r="H12" s="187"/>
      <c r="I12" s="187"/>
      <c r="J12" s="187"/>
    </row>
    <row r="13" spans="1:10" ht="12" customHeight="1">
      <c r="A13" s="192"/>
      <c r="B13" s="197"/>
      <c r="C13" s="193"/>
      <c r="D13" s="193"/>
      <c r="E13" s="193"/>
      <c r="F13" s="186" t="s">
        <v>300</v>
      </c>
      <c r="G13" s="187" t="s">
        <v>420</v>
      </c>
      <c r="H13" s="189">
        <v>21094598.239999998</v>
      </c>
      <c r="I13" s="187"/>
      <c r="J13" s="187"/>
    </row>
    <row r="14" spans="1:10" ht="12" customHeight="1">
      <c r="A14" s="192"/>
      <c r="B14" s="197"/>
      <c r="C14" s="193"/>
      <c r="D14" s="193"/>
      <c r="E14" s="193"/>
      <c r="F14" s="186" t="s">
        <v>293</v>
      </c>
      <c r="G14" s="187" t="s">
        <v>421</v>
      </c>
      <c r="H14" s="189">
        <v>4452086.9400000004</v>
      </c>
      <c r="I14" s="187"/>
      <c r="J14" s="187"/>
    </row>
    <row r="15" spans="1:10" ht="12" customHeight="1">
      <c r="A15" s="192"/>
      <c r="B15" s="197"/>
      <c r="C15" s="193"/>
      <c r="D15" s="193"/>
      <c r="E15" s="193"/>
      <c r="F15" s="186" t="s">
        <v>313</v>
      </c>
      <c r="G15" s="187" t="s">
        <v>422</v>
      </c>
      <c r="H15" s="189">
        <v>649797.30000000005</v>
      </c>
      <c r="I15" s="187"/>
      <c r="J15" s="187"/>
    </row>
    <row r="16" spans="1:10" ht="12" customHeight="1">
      <c r="A16" s="192"/>
      <c r="B16" s="197"/>
      <c r="C16" s="193"/>
      <c r="D16" s="193"/>
      <c r="E16" s="193"/>
      <c r="F16" s="186" t="s">
        <v>311</v>
      </c>
      <c r="G16" s="187" t="s">
        <v>423</v>
      </c>
      <c r="H16" s="189">
        <v>1845828.92</v>
      </c>
      <c r="I16" s="187"/>
      <c r="J16" s="187"/>
    </row>
    <row r="17" spans="1:10" ht="12" customHeight="1">
      <c r="A17" s="194"/>
      <c r="B17" s="198"/>
      <c r="C17" s="195"/>
      <c r="D17" s="195"/>
      <c r="E17" s="195"/>
      <c r="F17" s="186" t="s">
        <v>302</v>
      </c>
      <c r="G17" s="187" t="s">
        <v>424</v>
      </c>
      <c r="H17" s="189">
        <v>1268341.8900000001</v>
      </c>
      <c r="I17" s="187"/>
      <c r="J17" s="187"/>
    </row>
    <row r="18" spans="1:10" ht="12" customHeight="1">
      <c r="A18" s="199"/>
      <c r="B18" s="186" t="s">
        <v>290</v>
      </c>
      <c r="C18" s="187" t="s">
        <v>425</v>
      </c>
      <c r="D18" s="187">
        <f>H18</f>
        <v>24881270.73</v>
      </c>
      <c r="E18" s="187"/>
      <c r="F18" s="186" t="s">
        <v>328</v>
      </c>
      <c r="G18" s="187" t="s">
        <v>425</v>
      </c>
      <c r="H18" s="189">
        <v>24881270.73</v>
      </c>
      <c r="I18" s="187"/>
      <c r="J18" s="187"/>
    </row>
    <row r="19" spans="1:10" ht="12" customHeight="1">
      <c r="A19" s="200"/>
      <c r="B19" s="201" t="s">
        <v>13</v>
      </c>
      <c r="C19" s="201"/>
      <c r="D19" s="202">
        <f>D6</f>
        <v>408520422.31999999</v>
      </c>
      <c r="E19" s="202"/>
      <c r="F19" s="202"/>
      <c r="G19" s="202"/>
      <c r="H19" s="202">
        <f>H6+H11+H12+H13+H14+H15+H16+H17+H18</f>
        <v>408520422.31999999</v>
      </c>
      <c r="I19" s="202"/>
      <c r="J19" s="203"/>
    </row>
    <row r="20" spans="1:10" ht="12" customHeight="1">
      <c r="A20" s="204" t="s">
        <v>426</v>
      </c>
      <c r="B20" s="205"/>
      <c r="C20" s="206" t="s">
        <v>427</v>
      </c>
      <c r="D20" s="202">
        <f>SUM(D21:D45)</f>
        <v>21066412.920000002</v>
      </c>
      <c r="E20" s="206">
        <v>302</v>
      </c>
      <c r="F20" s="205"/>
      <c r="G20" s="206" t="s">
        <v>428</v>
      </c>
      <c r="H20" s="202">
        <f>SUM(H21:H45)</f>
        <v>0</v>
      </c>
      <c r="I20" s="202">
        <f>SUM(I21:I45)</f>
        <v>21066412.920000002</v>
      </c>
      <c r="J20" s="203"/>
    </row>
    <row r="21" spans="1:10" ht="12" customHeight="1">
      <c r="A21" s="207"/>
      <c r="B21" s="208" t="s">
        <v>450</v>
      </c>
      <c r="C21" s="209" t="s">
        <v>429</v>
      </c>
      <c r="D21" s="210">
        <f>SUM(I21:I33)</f>
        <v>14138632.460000001</v>
      </c>
      <c r="E21" s="209"/>
      <c r="F21" s="211" t="s">
        <v>287</v>
      </c>
      <c r="G21" s="212" t="s">
        <v>430</v>
      </c>
      <c r="H21" s="213">
        <v>0</v>
      </c>
      <c r="I21" s="189">
        <v>2650600.38</v>
      </c>
      <c r="J21" s="214"/>
    </row>
    <row r="22" spans="1:10" ht="12" customHeight="1">
      <c r="A22" s="215"/>
      <c r="B22" s="216"/>
      <c r="C22" s="217"/>
      <c r="D22" s="218"/>
      <c r="E22" s="217"/>
      <c r="F22" s="211" t="s">
        <v>289</v>
      </c>
      <c r="G22" s="212" t="s">
        <v>431</v>
      </c>
      <c r="H22" s="213">
        <v>0</v>
      </c>
      <c r="I22" s="189">
        <v>1021337.55</v>
      </c>
      <c r="J22" s="214"/>
    </row>
    <row r="23" spans="1:10" ht="12" customHeight="1">
      <c r="A23" s="215"/>
      <c r="B23" s="216"/>
      <c r="C23" s="217"/>
      <c r="D23" s="218"/>
      <c r="E23" s="217"/>
      <c r="F23" s="211" t="s">
        <v>451</v>
      </c>
      <c r="G23" s="212" t="s">
        <v>452</v>
      </c>
      <c r="H23" s="213"/>
      <c r="I23" s="189">
        <v>15018</v>
      </c>
      <c r="J23" s="214"/>
    </row>
    <row r="24" spans="1:10" ht="12" customHeight="1">
      <c r="A24" s="215"/>
      <c r="B24" s="216"/>
      <c r="C24" s="217"/>
      <c r="D24" s="218"/>
      <c r="E24" s="217"/>
      <c r="F24" s="211" t="s">
        <v>453</v>
      </c>
      <c r="G24" s="212" t="s">
        <v>432</v>
      </c>
      <c r="H24" s="213">
        <v>0</v>
      </c>
      <c r="I24" s="189">
        <v>197400</v>
      </c>
      <c r="J24" s="214"/>
    </row>
    <row r="25" spans="1:10" ht="12" customHeight="1">
      <c r="A25" s="215"/>
      <c r="B25" s="216"/>
      <c r="C25" s="217"/>
      <c r="D25" s="218"/>
      <c r="E25" s="217"/>
      <c r="F25" s="211" t="s">
        <v>454</v>
      </c>
      <c r="G25" s="212" t="s">
        <v>433</v>
      </c>
      <c r="H25" s="213">
        <v>0</v>
      </c>
      <c r="I25" s="189">
        <v>594252</v>
      </c>
      <c r="J25" s="214"/>
    </row>
    <row r="26" spans="1:10" ht="12" customHeight="1">
      <c r="A26" s="215"/>
      <c r="B26" s="216"/>
      <c r="C26" s="217"/>
      <c r="D26" s="218"/>
      <c r="E26" s="217"/>
      <c r="F26" s="211" t="s">
        <v>455</v>
      </c>
      <c r="G26" s="212" t="s">
        <v>456</v>
      </c>
      <c r="H26" s="213">
        <v>0</v>
      </c>
      <c r="I26" s="189">
        <v>678719.2</v>
      </c>
      <c r="J26" s="214"/>
    </row>
    <row r="27" spans="1:10" ht="12" customHeight="1">
      <c r="A27" s="215"/>
      <c r="B27" s="216"/>
      <c r="C27" s="217"/>
      <c r="D27" s="218"/>
      <c r="E27" s="217"/>
      <c r="F27" s="211" t="s">
        <v>457</v>
      </c>
      <c r="G27" s="43" t="s">
        <v>458</v>
      </c>
      <c r="H27" s="213">
        <v>0</v>
      </c>
      <c r="I27" s="189">
        <v>10537</v>
      </c>
      <c r="J27" s="214"/>
    </row>
    <row r="28" spans="1:10" ht="12" customHeight="1">
      <c r="A28" s="215"/>
      <c r="B28" s="216"/>
      <c r="C28" s="217"/>
      <c r="D28" s="218"/>
      <c r="E28" s="217"/>
      <c r="F28" s="211" t="s">
        <v>459</v>
      </c>
      <c r="G28" s="212" t="s">
        <v>434</v>
      </c>
      <c r="H28" s="213">
        <v>0</v>
      </c>
      <c r="I28" s="189">
        <v>4998638.37</v>
      </c>
      <c r="J28" s="214"/>
    </row>
    <row r="29" spans="1:10" ht="12" customHeight="1">
      <c r="A29" s="215"/>
      <c r="B29" s="216"/>
      <c r="C29" s="217"/>
      <c r="D29" s="218"/>
      <c r="E29" s="217"/>
      <c r="F29" s="211" t="s">
        <v>460</v>
      </c>
      <c r="G29" s="212" t="s">
        <v>461</v>
      </c>
      <c r="H29" s="213"/>
      <c r="I29" s="189"/>
      <c r="J29" s="214"/>
    </row>
    <row r="30" spans="1:10" ht="12" customHeight="1">
      <c r="A30" s="215"/>
      <c r="B30" s="216"/>
      <c r="C30" s="217"/>
      <c r="D30" s="218"/>
      <c r="E30" s="217"/>
      <c r="F30" s="211" t="s">
        <v>462</v>
      </c>
      <c r="G30" s="138" t="s">
        <v>463</v>
      </c>
      <c r="H30" s="213">
        <v>0</v>
      </c>
      <c r="I30" s="189">
        <v>8640</v>
      </c>
      <c r="J30" s="214"/>
    </row>
    <row r="31" spans="1:10" ht="12" customHeight="1">
      <c r="A31" s="215"/>
      <c r="B31" s="216"/>
      <c r="C31" s="217"/>
      <c r="D31" s="218"/>
      <c r="E31" s="217"/>
      <c r="F31" s="211" t="s">
        <v>469</v>
      </c>
      <c r="G31" s="212" t="s">
        <v>435</v>
      </c>
      <c r="H31" s="213">
        <v>0</v>
      </c>
      <c r="I31" s="189">
        <v>3863489.96</v>
      </c>
      <c r="J31" s="214"/>
    </row>
    <row r="32" spans="1:10" ht="12" customHeight="1">
      <c r="A32" s="215"/>
      <c r="B32" s="216"/>
      <c r="C32" s="217"/>
      <c r="D32" s="218"/>
      <c r="E32" s="217"/>
      <c r="F32" s="211" t="s">
        <v>470</v>
      </c>
      <c r="G32" s="212" t="s">
        <v>471</v>
      </c>
      <c r="H32" s="213"/>
      <c r="I32" s="219"/>
      <c r="J32" s="214"/>
    </row>
    <row r="33" spans="1:10" ht="12" customHeight="1">
      <c r="A33" s="215"/>
      <c r="B33" s="216"/>
      <c r="C33" s="217"/>
      <c r="D33" s="218"/>
      <c r="E33" s="217"/>
      <c r="F33" s="211" t="s">
        <v>472</v>
      </c>
      <c r="G33" s="212" t="s">
        <v>436</v>
      </c>
      <c r="H33" s="213">
        <v>0</v>
      </c>
      <c r="I33" s="189">
        <v>100000</v>
      </c>
      <c r="J33" s="214"/>
    </row>
    <row r="34" spans="1:10" ht="12" customHeight="1">
      <c r="A34" s="220"/>
      <c r="B34" s="221" t="s">
        <v>451</v>
      </c>
      <c r="C34" s="222" t="s">
        <v>473</v>
      </c>
      <c r="D34" s="223">
        <f>I34+I35+I36</f>
        <v>55000</v>
      </c>
      <c r="E34" s="222"/>
      <c r="F34" s="211" t="s">
        <v>474</v>
      </c>
      <c r="G34" s="138" t="s">
        <v>475</v>
      </c>
      <c r="H34" s="213">
        <v>0</v>
      </c>
      <c r="I34" s="189">
        <v>20000</v>
      </c>
      <c r="J34" s="214"/>
    </row>
    <row r="35" spans="1:10" ht="12" customHeight="1">
      <c r="A35" s="220"/>
      <c r="B35" s="221"/>
      <c r="C35" s="222"/>
      <c r="D35" s="222"/>
      <c r="E35" s="222"/>
      <c r="F35" s="211" t="s">
        <v>476</v>
      </c>
      <c r="G35" s="138" t="s">
        <v>477</v>
      </c>
      <c r="H35" s="213">
        <v>0</v>
      </c>
      <c r="I35" s="189">
        <v>35000</v>
      </c>
      <c r="J35" s="214"/>
    </row>
    <row r="36" spans="1:10" ht="12" customHeight="1">
      <c r="A36" s="220"/>
      <c r="B36" s="221"/>
      <c r="C36" s="222"/>
      <c r="D36" s="222"/>
      <c r="E36" s="222"/>
      <c r="F36" s="211" t="s">
        <v>478</v>
      </c>
      <c r="G36" s="138" t="s">
        <v>479</v>
      </c>
      <c r="H36" s="213"/>
      <c r="I36" s="189"/>
      <c r="J36" s="214"/>
    </row>
    <row r="37" spans="1:10" ht="12" customHeight="1">
      <c r="A37" s="224"/>
      <c r="B37" s="225" t="s">
        <v>453</v>
      </c>
      <c r="C37" s="226" t="s">
        <v>480</v>
      </c>
      <c r="D37" s="227">
        <f>I37</f>
        <v>1294390</v>
      </c>
      <c r="E37" s="226"/>
      <c r="F37" s="211" t="s">
        <v>481</v>
      </c>
      <c r="G37" s="138" t="s">
        <v>482</v>
      </c>
      <c r="H37" s="213">
        <v>0</v>
      </c>
      <c r="I37" s="189">
        <v>1294390</v>
      </c>
      <c r="J37" s="214"/>
    </row>
    <row r="38" spans="1:10" ht="12" customHeight="1">
      <c r="A38" s="228"/>
      <c r="B38" s="211" t="s">
        <v>483</v>
      </c>
      <c r="C38" s="229" t="s">
        <v>484</v>
      </c>
      <c r="D38" s="227">
        <f>I38</f>
        <v>100827</v>
      </c>
      <c r="E38" s="214"/>
      <c r="F38" s="211" t="s">
        <v>485</v>
      </c>
      <c r="G38" s="138" t="s">
        <v>486</v>
      </c>
      <c r="H38" s="213">
        <v>0</v>
      </c>
      <c r="I38" s="189">
        <v>100827</v>
      </c>
      <c r="J38" s="214"/>
    </row>
    <row r="39" spans="1:10" ht="12" customHeight="1">
      <c r="A39" s="224"/>
      <c r="B39" s="211" t="s">
        <v>290</v>
      </c>
      <c r="C39" s="229" t="s">
        <v>437</v>
      </c>
      <c r="D39" s="230">
        <f>SUM(H39:I39)</f>
        <v>521231</v>
      </c>
      <c r="E39" s="229"/>
      <c r="F39" s="211" t="s">
        <v>331</v>
      </c>
      <c r="G39" s="212" t="s">
        <v>437</v>
      </c>
      <c r="H39" s="213">
        <v>0</v>
      </c>
      <c r="I39" s="189">
        <v>521231</v>
      </c>
      <c r="J39" s="214"/>
    </row>
    <row r="40" spans="1:10" ht="12" customHeight="1">
      <c r="A40" s="224"/>
      <c r="B40" s="211" t="s">
        <v>464</v>
      </c>
      <c r="C40" s="212" t="s">
        <v>438</v>
      </c>
      <c r="D40" s="230">
        <f>SUM(H40:I40)</f>
        <v>22100</v>
      </c>
      <c r="E40" s="229"/>
      <c r="F40" s="211" t="s">
        <v>439</v>
      </c>
      <c r="G40" s="212" t="s">
        <v>438</v>
      </c>
      <c r="H40" s="213">
        <v>0</v>
      </c>
      <c r="I40" s="189">
        <v>22100</v>
      </c>
      <c r="J40" s="214"/>
    </row>
    <row r="41" spans="1:10" ht="12" customHeight="1">
      <c r="A41" s="224"/>
      <c r="B41" s="211" t="s">
        <v>465</v>
      </c>
      <c r="C41" s="212" t="s">
        <v>440</v>
      </c>
      <c r="D41" s="230">
        <f>SUM(H41:I41)</f>
        <v>4172016.3</v>
      </c>
      <c r="E41" s="229"/>
      <c r="F41" s="211" t="s">
        <v>304</v>
      </c>
      <c r="G41" s="212" t="s">
        <v>440</v>
      </c>
      <c r="H41" s="213">
        <v>0</v>
      </c>
      <c r="I41" s="189">
        <v>4172016.3</v>
      </c>
      <c r="J41" s="214"/>
    </row>
    <row r="42" spans="1:10" ht="12" customHeight="1">
      <c r="A42" s="231"/>
      <c r="B42" s="232" t="s">
        <v>313</v>
      </c>
      <c r="C42" s="233" t="s">
        <v>487</v>
      </c>
      <c r="D42" s="189">
        <f>I42</f>
        <v>328110</v>
      </c>
      <c r="E42" s="234"/>
      <c r="F42" s="232" t="s">
        <v>292</v>
      </c>
      <c r="G42" s="233" t="s">
        <v>488</v>
      </c>
      <c r="H42" s="213">
        <v>0</v>
      </c>
      <c r="I42" s="189">
        <v>328110</v>
      </c>
      <c r="J42" s="214" t="s">
        <v>441</v>
      </c>
    </row>
    <row r="43" spans="1:10" ht="12" customHeight="1">
      <c r="A43" s="207"/>
      <c r="B43" s="208" t="s">
        <v>466</v>
      </c>
      <c r="C43" s="235" t="s">
        <v>442</v>
      </c>
      <c r="D43" s="210">
        <f>SUM(I43:I45)</f>
        <v>434106.16</v>
      </c>
      <c r="E43" s="209"/>
      <c r="F43" s="208" t="s">
        <v>291</v>
      </c>
      <c r="G43" s="235" t="s">
        <v>442</v>
      </c>
      <c r="H43" s="213">
        <v>0</v>
      </c>
      <c r="I43" s="189">
        <v>11194</v>
      </c>
      <c r="J43" s="214" t="s">
        <v>443</v>
      </c>
    </row>
    <row r="44" spans="1:10" ht="12" customHeight="1">
      <c r="A44" s="215"/>
      <c r="B44" s="216"/>
      <c r="C44" s="236"/>
      <c r="D44" s="218"/>
      <c r="E44" s="217"/>
      <c r="F44" s="216"/>
      <c r="G44" s="236"/>
      <c r="H44" s="213">
        <v>0</v>
      </c>
      <c r="I44" s="237"/>
      <c r="J44" s="214" t="s">
        <v>489</v>
      </c>
    </row>
    <row r="45" spans="1:10" ht="12" customHeight="1">
      <c r="A45" s="238"/>
      <c r="B45" s="239"/>
      <c r="C45" s="240"/>
      <c r="D45" s="241"/>
      <c r="E45" s="242"/>
      <c r="F45" s="239"/>
      <c r="G45" s="240"/>
      <c r="H45" s="213">
        <v>0</v>
      </c>
      <c r="I45" s="189">
        <v>422912.16</v>
      </c>
      <c r="J45" s="214" t="s">
        <v>26</v>
      </c>
    </row>
    <row r="46" spans="1:10" ht="12" customHeight="1">
      <c r="A46" s="204" t="s">
        <v>444</v>
      </c>
      <c r="B46" s="205"/>
      <c r="C46" s="243" t="s">
        <v>7</v>
      </c>
      <c r="D46" s="202">
        <f>SUM(D47:D49)</f>
        <v>11401180</v>
      </c>
      <c r="E46" s="206">
        <v>303</v>
      </c>
      <c r="F46" s="205"/>
      <c r="G46" s="243" t="s">
        <v>7</v>
      </c>
      <c r="H46" s="202">
        <f>SUM(H47:H49)</f>
        <v>11401180</v>
      </c>
      <c r="I46" s="202">
        <f>SUM(I47:I49)</f>
        <v>0</v>
      </c>
      <c r="J46" s="203"/>
    </row>
    <row r="47" spans="1:10" ht="12" customHeight="1">
      <c r="A47" s="224"/>
      <c r="B47" s="211" t="s">
        <v>299</v>
      </c>
      <c r="C47" s="212" t="s">
        <v>445</v>
      </c>
      <c r="D47" s="230">
        <f>SUM(H47:I47)</f>
        <v>468000</v>
      </c>
      <c r="E47" s="229"/>
      <c r="F47" s="211" t="s">
        <v>289</v>
      </c>
      <c r="G47" s="212" t="s">
        <v>446</v>
      </c>
      <c r="H47" s="213">
        <v>468000</v>
      </c>
      <c r="I47" s="213">
        <f>SUM(J47:K47)</f>
        <v>0</v>
      </c>
      <c r="J47" s="214" t="s">
        <v>447</v>
      </c>
    </row>
    <row r="48" spans="1:10" ht="12" customHeight="1">
      <c r="A48" s="215"/>
      <c r="B48" s="216" t="s">
        <v>291</v>
      </c>
      <c r="C48" s="236" t="s">
        <v>448</v>
      </c>
      <c r="D48" s="218">
        <f>H48+H49</f>
        <v>10933180</v>
      </c>
      <c r="E48" s="217"/>
      <c r="F48" s="216" t="s">
        <v>291</v>
      </c>
      <c r="G48" s="236" t="s">
        <v>448</v>
      </c>
      <c r="H48" s="189">
        <v>8857900</v>
      </c>
      <c r="I48" s="213">
        <f>SUM(J48:K48)</f>
        <v>0</v>
      </c>
      <c r="J48" s="214" t="s">
        <v>467</v>
      </c>
    </row>
    <row r="49" spans="1:10" ht="12" customHeight="1">
      <c r="A49" s="238"/>
      <c r="B49" s="239"/>
      <c r="C49" s="240"/>
      <c r="D49" s="241"/>
      <c r="E49" s="242"/>
      <c r="F49" s="239"/>
      <c r="G49" s="240"/>
      <c r="H49" s="189">
        <v>2075280</v>
      </c>
      <c r="I49" s="213">
        <f>SUM(J49:K49)</f>
        <v>0</v>
      </c>
      <c r="J49" s="214" t="s">
        <v>449</v>
      </c>
    </row>
    <row r="50" spans="1:10" ht="12" customHeight="1">
      <c r="A50" s="200"/>
      <c r="B50" s="201" t="s">
        <v>13</v>
      </c>
      <c r="C50" s="201"/>
      <c r="D50" s="202">
        <f>D46+D20</f>
        <v>32467592.920000002</v>
      </c>
      <c r="E50" s="202"/>
      <c r="F50" s="202"/>
      <c r="G50" s="202"/>
      <c r="H50" s="202">
        <f>H46+H20</f>
        <v>11401180</v>
      </c>
      <c r="I50" s="202">
        <f>I46+I20</f>
        <v>21066412.920000002</v>
      </c>
      <c r="J50" s="203"/>
    </row>
    <row r="51" spans="1:10" ht="12" customHeight="1">
      <c r="A51" s="138"/>
      <c r="B51" s="201" t="s">
        <v>468</v>
      </c>
      <c r="C51" s="201"/>
      <c r="D51" s="139">
        <f>D50+D19</f>
        <v>440988015.24000001</v>
      </c>
      <c r="E51" s="139"/>
      <c r="F51" s="139"/>
      <c r="G51" s="139">
        <f>G19+G50</f>
        <v>0</v>
      </c>
      <c r="H51" s="139">
        <f>H50+H19</f>
        <v>419921602.31999999</v>
      </c>
      <c r="I51" s="139">
        <f>I50+I19</f>
        <v>21066412.920000002</v>
      </c>
      <c r="J51" s="138"/>
    </row>
  </sheetData>
  <mergeCells count="49">
    <mergeCell ref="A1:J1"/>
    <mergeCell ref="I2:J2"/>
    <mergeCell ref="A3:D3"/>
    <mergeCell ref="E3:I3"/>
    <mergeCell ref="J3:J4"/>
    <mergeCell ref="A4:B4"/>
    <mergeCell ref="C4:C5"/>
    <mergeCell ref="D4:D5"/>
    <mergeCell ref="E4:F4"/>
    <mergeCell ref="G4:G5"/>
    <mergeCell ref="B19:C19"/>
    <mergeCell ref="H4:H5"/>
    <mergeCell ref="I4:I5"/>
    <mergeCell ref="A7:A10"/>
    <mergeCell ref="B7:B10"/>
    <mergeCell ref="C7:C10"/>
    <mergeCell ref="D7:D10"/>
    <mergeCell ref="E7:E10"/>
    <mergeCell ref="A11:A17"/>
    <mergeCell ref="B11:B17"/>
    <mergeCell ref="C11:C17"/>
    <mergeCell ref="D11:D17"/>
    <mergeCell ref="E11:E17"/>
    <mergeCell ref="E34:E36"/>
    <mergeCell ref="D34:D36"/>
    <mergeCell ref="C34:C36"/>
    <mergeCell ref="B34:B36"/>
    <mergeCell ref="A34:A36"/>
    <mergeCell ref="A21:A33"/>
    <mergeCell ref="C21:C33"/>
    <mergeCell ref="B21:B33"/>
    <mergeCell ref="D21:D33"/>
    <mergeCell ref="E21:E33"/>
    <mergeCell ref="B50:C50"/>
    <mergeCell ref="B51:C51"/>
    <mergeCell ref="F43:F45"/>
    <mergeCell ref="G43:G45"/>
    <mergeCell ref="A48:A49"/>
    <mergeCell ref="B48:B49"/>
    <mergeCell ref="C48:C49"/>
    <mergeCell ref="D48:D49"/>
    <mergeCell ref="E48:E49"/>
    <mergeCell ref="F48:F49"/>
    <mergeCell ref="G48:G49"/>
    <mergeCell ref="A43:A45"/>
    <mergeCell ref="B43:B45"/>
    <mergeCell ref="C43:C45"/>
    <mergeCell ref="D43:D45"/>
    <mergeCell ref="E43:E45"/>
  </mergeCells>
  <phoneticPr fontId="0" type="noConversion"/>
  <pageMargins left="0.70866141732283472" right="0.70866141732283472" top="0.35433070866141736" bottom="0.35433070866141736" header="0.31496062992125984" footer="0.31496062992125984"/>
  <pageSetup paperSize="9" scale="87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topLeftCell="A4" workbookViewId="0">
      <selection activeCell="D26" sqref="D26"/>
    </sheetView>
  </sheetViews>
  <sheetFormatPr defaultColWidth="9.1640625" defaultRowHeight="12.75" customHeight="1"/>
  <cols>
    <col min="1" max="2" width="40.33203125" style="69" customWidth="1"/>
    <col min="3" max="3" width="40.5" style="69" customWidth="1"/>
    <col min="4" max="4" width="40.33203125" style="69" customWidth="1"/>
    <col min="5" max="252" width="9.1640625" style="69" customWidth="1"/>
    <col min="253" max="16384" width="9.1640625" style="69"/>
  </cols>
  <sheetData>
    <row r="1" spans="1:4" ht="0.75" customHeight="1"/>
    <row r="2" spans="1:4" ht="26.25" customHeight="1">
      <c r="A2" s="40" t="s">
        <v>50</v>
      </c>
      <c r="B2" s="40"/>
      <c r="C2" s="40"/>
      <c r="D2" s="40"/>
    </row>
    <row r="3" spans="1:4" ht="14.25" customHeight="1">
      <c r="D3" s="42" t="s">
        <v>65</v>
      </c>
    </row>
    <row r="4" spans="1:4" ht="17.25" customHeight="1">
      <c r="A4" s="140" t="s">
        <v>3</v>
      </c>
      <c r="B4" s="140"/>
      <c r="C4" s="41" t="s">
        <v>32</v>
      </c>
      <c r="D4" s="41"/>
    </row>
    <row r="5" spans="1:4" ht="17.25" customHeight="1">
      <c r="A5" s="75" t="s">
        <v>33</v>
      </c>
      <c r="B5" s="75" t="s">
        <v>34</v>
      </c>
      <c r="C5" s="77" t="s">
        <v>35</v>
      </c>
      <c r="D5" s="76" t="s">
        <v>34</v>
      </c>
    </row>
    <row r="6" spans="1:4" s="70" customFormat="1" ht="17.25" customHeight="1">
      <c r="A6" s="29" t="s">
        <v>2</v>
      </c>
      <c r="B6" s="71">
        <v>969388300</v>
      </c>
      <c r="C6" s="29" t="s">
        <v>29</v>
      </c>
      <c r="D6" s="62">
        <v>310398317.24000001</v>
      </c>
    </row>
    <row r="7" spans="1:4" s="70" customFormat="1" ht="17.25" customHeight="1">
      <c r="A7" s="29" t="s">
        <v>69</v>
      </c>
      <c r="B7" s="71">
        <v>0</v>
      </c>
      <c r="C7" s="29" t="s">
        <v>55</v>
      </c>
      <c r="D7" s="62">
        <v>236739199.34</v>
      </c>
    </row>
    <row r="8" spans="1:4" s="70" customFormat="1" ht="17.25" customHeight="1">
      <c r="A8" s="29" t="s">
        <v>70</v>
      </c>
      <c r="B8" s="71">
        <v>0</v>
      </c>
      <c r="C8" s="29" t="s">
        <v>56</v>
      </c>
      <c r="D8" s="62">
        <v>41659524.979999997</v>
      </c>
    </row>
    <row r="9" spans="1:4" s="70" customFormat="1" ht="17.25" customHeight="1">
      <c r="A9" s="29" t="s">
        <v>71</v>
      </c>
      <c r="B9" s="71">
        <v>0</v>
      </c>
      <c r="C9" s="29" t="s">
        <v>57</v>
      </c>
      <c r="D9" s="62">
        <v>19183107.43</v>
      </c>
    </row>
    <row r="10" spans="1:4" s="70" customFormat="1" ht="17.25" customHeight="1">
      <c r="A10" s="29" t="s">
        <v>72</v>
      </c>
      <c r="B10" s="71">
        <v>0</v>
      </c>
      <c r="C10" s="29" t="s">
        <v>58</v>
      </c>
      <c r="D10" s="62">
        <v>1883305.49</v>
      </c>
    </row>
    <row r="11" spans="1:4" s="70" customFormat="1" ht="17.25" customHeight="1">
      <c r="A11" s="29" t="s">
        <v>64</v>
      </c>
      <c r="B11" s="71">
        <v>3052800</v>
      </c>
      <c r="C11" s="29" t="s">
        <v>38</v>
      </c>
      <c r="D11" s="62">
        <v>10933180</v>
      </c>
    </row>
    <row r="12" spans="1:4" s="70" customFormat="1" ht="17.25" customHeight="1">
      <c r="A12" s="29" t="s">
        <v>73</v>
      </c>
      <c r="B12" s="71">
        <v>36996539.539999999</v>
      </c>
      <c r="C12" s="29" t="s">
        <v>28</v>
      </c>
      <c r="D12" s="62">
        <f>D13+D14+D15+D16</f>
        <v>829818392.29999995</v>
      </c>
    </row>
    <row r="13" spans="1:4" s="70" customFormat="1" ht="17.25" customHeight="1">
      <c r="A13" s="63"/>
      <c r="B13" s="71"/>
      <c r="C13" s="29" t="s">
        <v>39</v>
      </c>
      <c r="D13" s="62">
        <v>0</v>
      </c>
    </row>
    <row r="14" spans="1:4" s="70" customFormat="1" ht="17.25" customHeight="1">
      <c r="A14" s="34"/>
      <c r="B14" s="32"/>
      <c r="C14" s="29" t="s">
        <v>40</v>
      </c>
      <c r="D14" s="62">
        <v>1000000</v>
      </c>
    </row>
    <row r="15" spans="1:4" s="70" customFormat="1" ht="17.25" customHeight="1">
      <c r="A15" s="29"/>
      <c r="B15" s="71"/>
      <c r="C15" s="29" t="s">
        <v>41</v>
      </c>
      <c r="D15" s="71">
        <v>828818392.29999995</v>
      </c>
    </row>
    <row r="16" spans="1:4" s="70" customFormat="1" ht="17.25" customHeight="1">
      <c r="A16" s="29"/>
      <c r="B16" s="71"/>
      <c r="C16" s="29" t="s">
        <v>42</v>
      </c>
      <c r="D16" s="62">
        <v>0</v>
      </c>
    </row>
    <row r="17" spans="1:4" ht="17.25" customHeight="1">
      <c r="A17" s="39"/>
      <c r="B17" s="48"/>
      <c r="C17" s="29" t="s">
        <v>6</v>
      </c>
      <c r="D17" s="31"/>
    </row>
    <row r="18" spans="1:4" ht="17.25" customHeight="1">
      <c r="A18" s="31"/>
      <c r="B18" s="48"/>
      <c r="C18" s="39" t="s">
        <v>43</v>
      </c>
      <c r="D18" s="31"/>
    </row>
    <row r="19" spans="1:4" ht="17.25" customHeight="1">
      <c r="A19" s="31"/>
      <c r="B19" s="48"/>
      <c r="C19" s="29" t="s">
        <v>44</v>
      </c>
      <c r="D19" s="31"/>
    </row>
    <row r="20" spans="1:4" ht="17.25" customHeight="1">
      <c r="A20" s="31"/>
      <c r="B20" s="48"/>
      <c r="C20" s="39" t="s">
        <v>12</v>
      </c>
      <c r="D20" s="62">
        <f>D24</f>
        <v>3052800</v>
      </c>
    </row>
    <row r="21" spans="1:4" ht="17.25" customHeight="1">
      <c r="A21" s="31"/>
      <c r="B21" s="48"/>
      <c r="C21" s="39" t="s">
        <v>45</v>
      </c>
      <c r="D21" s="31"/>
    </row>
    <row r="22" spans="1:4" ht="17.25" customHeight="1">
      <c r="A22" s="31"/>
      <c r="B22" s="48"/>
      <c r="C22" s="39" t="s">
        <v>46</v>
      </c>
      <c r="D22" s="31"/>
    </row>
    <row r="23" spans="1:4" ht="17.25" customHeight="1">
      <c r="A23" s="31"/>
      <c r="B23" s="48"/>
      <c r="C23" s="29" t="s">
        <v>47</v>
      </c>
      <c r="D23" s="31"/>
    </row>
    <row r="24" spans="1:4" ht="15.75" customHeight="1">
      <c r="A24" s="31"/>
      <c r="B24" s="50"/>
      <c r="C24" s="29" t="s">
        <v>48</v>
      </c>
      <c r="D24" s="62">
        <v>3052800</v>
      </c>
    </row>
    <row r="25" spans="1:4" s="70" customFormat="1" ht="15.75" customHeight="1">
      <c r="A25" s="54" t="s">
        <v>74</v>
      </c>
      <c r="B25" s="28">
        <v>1009437639.54</v>
      </c>
      <c r="C25" s="54" t="s">
        <v>75</v>
      </c>
      <c r="D25" s="71">
        <f>D6+D12+D20</f>
        <v>1143269509.54</v>
      </c>
    </row>
    <row r="26" spans="1:4" s="70" customFormat="1" ht="15.75" customHeight="1">
      <c r="A26" s="34" t="s">
        <v>76</v>
      </c>
      <c r="B26" s="71">
        <v>133831870</v>
      </c>
      <c r="C26" s="29"/>
      <c r="D26" s="34"/>
    </row>
    <row r="27" spans="1:4" s="70" customFormat="1" ht="15.75" customHeight="1">
      <c r="A27" s="34" t="s">
        <v>63</v>
      </c>
      <c r="B27" s="28">
        <v>0</v>
      </c>
      <c r="C27" s="29"/>
      <c r="D27" s="64"/>
    </row>
    <row r="28" spans="1:4" s="70" customFormat="1" ht="17.25" customHeight="1">
      <c r="A28" s="26" t="s">
        <v>11</v>
      </c>
      <c r="B28" s="71">
        <f>B25+B26+B27</f>
        <v>1143269509.54</v>
      </c>
      <c r="C28" s="26" t="s">
        <v>4</v>
      </c>
      <c r="D28" s="65">
        <f>D25</f>
        <v>1143269509.54</v>
      </c>
    </row>
    <row r="29" spans="1:4" ht="12.75" customHeight="1">
      <c r="B29" s="70"/>
    </row>
    <row r="44" spans="2:2" ht="11.25">
      <c r="B44" s="70"/>
    </row>
  </sheetData>
  <mergeCells count="1">
    <mergeCell ref="A4:B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O92"/>
  <sheetViews>
    <sheetView workbookViewId="0">
      <selection activeCell="D86" sqref="D86"/>
    </sheetView>
  </sheetViews>
  <sheetFormatPr defaultColWidth="9.1640625" defaultRowHeight="18" customHeight="1"/>
  <cols>
    <col min="1" max="1" width="9.1640625" style="18" customWidth="1"/>
    <col min="2" max="2" width="44.33203125" style="18" customWidth="1"/>
    <col min="3" max="3" width="17.33203125" style="17" customWidth="1"/>
    <col min="4" max="4" width="16.1640625" style="17" customWidth="1"/>
    <col min="5" max="5" width="7.83203125" style="17" customWidth="1"/>
    <col min="6" max="6" width="11.33203125" style="17" customWidth="1"/>
    <col min="7" max="7" width="9.83203125" style="18" customWidth="1"/>
    <col min="8" max="8" width="9.33203125" style="18" customWidth="1"/>
    <col min="9" max="9" width="13.83203125" style="18" customWidth="1"/>
    <col min="10" max="10" width="15" style="18" customWidth="1"/>
    <col min="11" max="11" width="15.33203125" style="18" customWidth="1"/>
    <col min="12" max="12" width="9.1640625" style="18" customWidth="1"/>
    <col min="13" max="249" width="9" style="18" customWidth="1"/>
    <col min="250" max="250" width="9.1640625" style="22" customWidth="1"/>
    <col min="251" max="16384" width="9.1640625" style="22"/>
  </cols>
  <sheetData>
    <row r="1" spans="1:249" ht="18.75" customHeight="1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56"/>
      <c r="K1" s="56"/>
      <c r="L1" s="56"/>
    </row>
    <row r="2" spans="1:249" ht="11.25">
      <c r="C2" s="3"/>
      <c r="D2" s="2"/>
      <c r="E2" s="2"/>
      <c r="F2" s="2"/>
      <c r="G2" s="2"/>
      <c r="H2" s="2"/>
      <c r="L2" s="47" t="s">
        <v>67</v>
      </c>
    </row>
    <row r="3" spans="1:249" ht="11.25">
      <c r="A3" s="145" t="s">
        <v>18</v>
      </c>
      <c r="B3" s="145" t="s">
        <v>25</v>
      </c>
      <c r="C3" s="145" t="s">
        <v>27</v>
      </c>
      <c r="D3" s="146" t="s">
        <v>79</v>
      </c>
      <c r="E3" s="146" t="s">
        <v>80</v>
      </c>
      <c r="F3" s="146" t="s">
        <v>81</v>
      </c>
      <c r="G3" s="146" t="s">
        <v>82</v>
      </c>
      <c r="H3" s="146" t="s">
        <v>83</v>
      </c>
      <c r="I3" s="148" t="s">
        <v>66</v>
      </c>
      <c r="J3" s="149" t="s">
        <v>84</v>
      </c>
      <c r="K3" s="144" t="s">
        <v>85</v>
      </c>
      <c r="L3" s="144" t="s">
        <v>86</v>
      </c>
    </row>
    <row r="4" spans="1:249" ht="11.25">
      <c r="A4" s="145"/>
      <c r="B4" s="145"/>
      <c r="C4" s="145"/>
      <c r="D4" s="145"/>
      <c r="E4" s="145"/>
      <c r="F4" s="147"/>
      <c r="G4" s="145"/>
      <c r="H4" s="145"/>
      <c r="I4" s="145"/>
      <c r="J4" s="149"/>
      <c r="K4" s="144"/>
      <c r="L4" s="144"/>
    </row>
    <row r="5" spans="1:249" ht="11.25">
      <c r="A5" s="13" t="s">
        <v>22</v>
      </c>
      <c r="B5" s="74" t="s">
        <v>22</v>
      </c>
      <c r="C5" s="13">
        <v>1</v>
      </c>
      <c r="D5" s="13">
        <v>2</v>
      </c>
      <c r="E5" s="13">
        <v>3</v>
      </c>
      <c r="F5" s="74" t="s">
        <v>51</v>
      </c>
      <c r="G5" s="13" t="s">
        <v>52</v>
      </c>
      <c r="H5" s="13" t="s">
        <v>53</v>
      </c>
      <c r="I5" s="74" t="s">
        <v>54</v>
      </c>
      <c r="J5" s="55">
        <v>8</v>
      </c>
      <c r="K5" s="55">
        <v>9</v>
      </c>
      <c r="L5" s="55">
        <v>10</v>
      </c>
    </row>
    <row r="6" spans="1:249" s="21" customFormat="1" ht="11.25">
      <c r="A6" s="66"/>
      <c r="B6" s="66" t="s">
        <v>13</v>
      </c>
      <c r="C6" s="71">
        <f>C7</f>
        <v>1143269509.54</v>
      </c>
      <c r="D6" s="71">
        <v>969388300</v>
      </c>
      <c r="E6" s="71">
        <v>0</v>
      </c>
      <c r="F6" s="71">
        <v>0</v>
      </c>
      <c r="G6" s="71">
        <v>0</v>
      </c>
      <c r="H6" s="71">
        <v>0</v>
      </c>
      <c r="I6" s="71">
        <v>3052800</v>
      </c>
      <c r="J6" s="67">
        <v>36996539.539999999</v>
      </c>
      <c r="K6" s="67">
        <v>133519600</v>
      </c>
      <c r="L6" s="68">
        <v>0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</row>
    <row r="7" spans="1:249" ht="11.25">
      <c r="A7" s="66" t="s">
        <v>114</v>
      </c>
      <c r="B7" s="66" t="s">
        <v>115</v>
      </c>
      <c r="C7" s="71">
        <f>D7+E7+F7+G7+H7+I7+J7+K7+L7</f>
        <v>1143269509.54</v>
      </c>
      <c r="D7" s="71">
        <v>969388300</v>
      </c>
      <c r="E7" s="71">
        <v>0</v>
      </c>
      <c r="F7" s="71">
        <v>0</v>
      </c>
      <c r="G7" s="71">
        <v>0</v>
      </c>
      <c r="H7" s="71">
        <v>0</v>
      </c>
      <c r="I7" s="71">
        <v>3052800</v>
      </c>
      <c r="J7" s="67">
        <v>36996539.539999999</v>
      </c>
      <c r="K7" s="67">
        <f>SUM(K8:K92)</f>
        <v>133831870</v>
      </c>
      <c r="L7" s="68">
        <v>0</v>
      </c>
    </row>
    <row r="8" spans="1:249" ht="11.25">
      <c r="A8" s="66" t="s">
        <v>116</v>
      </c>
      <c r="B8" s="66" t="s">
        <v>117</v>
      </c>
      <c r="C8" s="71">
        <v>5498698.2199999997</v>
      </c>
      <c r="D8" s="71">
        <v>5498698.2199999997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67">
        <v>0</v>
      </c>
      <c r="K8" s="67">
        <v>0</v>
      </c>
      <c r="L8" s="68">
        <v>0</v>
      </c>
    </row>
    <row r="9" spans="1:249" ht="11.25">
      <c r="A9" s="66" t="s">
        <v>118</v>
      </c>
      <c r="B9" s="66" t="s">
        <v>119</v>
      </c>
      <c r="C9" s="71">
        <v>2981151.45</v>
      </c>
      <c r="D9" s="71">
        <v>2981151.45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67">
        <v>0</v>
      </c>
      <c r="K9" s="67">
        <v>0</v>
      </c>
      <c r="L9" s="68">
        <v>0</v>
      </c>
    </row>
    <row r="10" spans="1:249" ht="11.25">
      <c r="A10" s="66" t="s">
        <v>120</v>
      </c>
      <c r="B10" s="66" t="s">
        <v>121</v>
      </c>
      <c r="C10" s="71">
        <v>5033406.8499999996</v>
      </c>
      <c r="D10" s="71">
        <v>5033406.8499999996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67">
        <v>0</v>
      </c>
      <c r="K10" s="67">
        <v>0</v>
      </c>
      <c r="L10" s="68">
        <v>0</v>
      </c>
    </row>
    <row r="11" spans="1:249" ht="11.25">
      <c r="A11" s="66" t="s">
        <v>122</v>
      </c>
      <c r="B11" s="66" t="s">
        <v>123</v>
      </c>
      <c r="C11" s="71">
        <v>1539209.21</v>
      </c>
      <c r="D11" s="71">
        <v>1539209.21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67">
        <v>0</v>
      </c>
      <c r="K11" s="67">
        <v>0</v>
      </c>
      <c r="L11" s="68">
        <v>0</v>
      </c>
    </row>
    <row r="12" spans="1:249" ht="11.25">
      <c r="A12" s="66" t="s">
        <v>124</v>
      </c>
      <c r="B12" s="66" t="s">
        <v>125</v>
      </c>
      <c r="C12" s="71">
        <v>9868209.6199999992</v>
      </c>
      <c r="D12" s="71">
        <v>9868209.6199999992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67">
        <v>0</v>
      </c>
      <c r="K12" s="67">
        <v>0</v>
      </c>
      <c r="L12" s="68">
        <v>0</v>
      </c>
    </row>
    <row r="13" spans="1:249" ht="11.25">
      <c r="A13" s="66" t="s">
        <v>126</v>
      </c>
      <c r="B13" s="66" t="s">
        <v>127</v>
      </c>
      <c r="C13" s="71">
        <v>10574386.529999999</v>
      </c>
      <c r="D13" s="71">
        <v>10574386.529999999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67">
        <v>0</v>
      </c>
      <c r="K13" s="67">
        <v>0</v>
      </c>
      <c r="L13" s="68">
        <v>0</v>
      </c>
    </row>
    <row r="14" spans="1:249" ht="11.25">
      <c r="A14" s="66" t="s">
        <v>128</v>
      </c>
      <c r="B14" s="66" t="s">
        <v>129</v>
      </c>
      <c r="C14" s="71">
        <v>8815523.1600000001</v>
      </c>
      <c r="D14" s="71">
        <v>8815523.1600000001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67">
        <v>0</v>
      </c>
      <c r="K14" s="67">
        <v>0</v>
      </c>
      <c r="L14" s="68">
        <v>0</v>
      </c>
    </row>
    <row r="15" spans="1:249" ht="11.25">
      <c r="A15" s="66" t="s">
        <v>130</v>
      </c>
      <c r="B15" s="66" t="s">
        <v>131</v>
      </c>
      <c r="C15" s="71">
        <v>9059184.5899999999</v>
      </c>
      <c r="D15" s="71">
        <v>9059184.5899999999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67">
        <v>0</v>
      </c>
      <c r="K15" s="67">
        <v>0</v>
      </c>
      <c r="L15" s="68">
        <v>0</v>
      </c>
    </row>
    <row r="16" spans="1:249" ht="11.25">
      <c r="A16" s="66" t="s">
        <v>132</v>
      </c>
      <c r="B16" s="66" t="s">
        <v>133</v>
      </c>
      <c r="C16" s="71">
        <v>11144188.119999999</v>
      </c>
      <c r="D16" s="71">
        <v>11144188.119999999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67">
        <v>0</v>
      </c>
      <c r="K16" s="67">
        <v>0</v>
      </c>
      <c r="L16" s="68">
        <v>0</v>
      </c>
    </row>
    <row r="17" spans="1:12" ht="11.25">
      <c r="A17" s="66" t="s">
        <v>134</v>
      </c>
      <c r="B17" s="66" t="s">
        <v>135</v>
      </c>
      <c r="C17" s="71">
        <v>10583634.699999999</v>
      </c>
      <c r="D17" s="71">
        <v>10583634.699999999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67">
        <v>0</v>
      </c>
      <c r="K17" s="67">
        <v>0</v>
      </c>
      <c r="L17" s="68">
        <v>0</v>
      </c>
    </row>
    <row r="18" spans="1:12" ht="11.25">
      <c r="A18" s="66" t="s">
        <v>136</v>
      </c>
      <c r="B18" s="66" t="s">
        <v>137</v>
      </c>
      <c r="C18" s="71">
        <v>11847165.869999999</v>
      </c>
      <c r="D18" s="71">
        <v>11847165.869999999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67">
        <v>0</v>
      </c>
      <c r="K18" s="67">
        <v>0</v>
      </c>
      <c r="L18" s="68">
        <v>0</v>
      </c>
    </row>
    <row r="19" spans="1:12" ht="11.25">
      <c r="A19" s="66" t="s">
        <v>138</v>
      </c>
      <c r="B19" s="66" t="s">
        <v>139</v>
      </c>
      <c r="C19" s="71">
        <v>12286289.91</v>
      </c>
      <c r="D19" s="71">
        <v>12286289.91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67">
        <v>0</v>
      </c>
      <c r="K19" s="67">
        <v>0</v>
      </c>
      <c r="L19" s="68">
        <v>0</v>
      </c>
    </row>
    <row r="20" spans="1:12" ht="11.25">
      <c r="A20" s="66" t="s">
        <v>140</v>
      </c>
      <c r="B20" s="66" t="s">
        <v>141</v>
      </c>
      <c r="C20" s="71">
        <v>4811431.12</v>
      </c>
      <c r="D20" s="71">
        <v>4811431.12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67">
        <v>0</v>
      </c>
      <c r="K20" s="67">
        <v>0</v>
      </c>
      <c r="L20" s="68">
        <v>0</v>
      </c>
    </row>
    <row r="21" spans="1:12" ht="11.25">
      <c r="A21" s="66" t="s">
        <v>142</v>
      </c>
      <c r="B21" s="66" t="s">
        <v>143</v>
      </c>
      <c r="C21" s="71">
        <v>234112967.31</v>
      </c>
      <c r="D21" s="71">
        <v>128017996.31999999</v>
      </c>
      <c r="E21" s="71">
        <v>0</v>
      </c>
      <c r="F21" s="71">
        <v>0</v>
      </c>
      <c r="G21" s="71">
        <v>0</v>
      </c>
      <c r="H21" s="71">
        <v>0</v>
      </c>
      <c r="I21" s="71">
        <v>2630000</v>
      </c>
      <c r="J21" s="67">
        <v>26996970.989999998</v>
      </c>
      <c r="K21" s="67">
        <v>76468000</v>
      </c>
      <c r="L21" s="68">
        <v>0</v>
      </c>
    </row>
    <row r="22" spans="1:12" ht="11.25">
      <c r="A22" s="66" t="s">
        <v>144</v>
      </c>
      <c r="B22" s="66" t="s">
        <v>145</v>
      </c>
      <c r="C22" s="71">
        <v>5291883.8</v>
      </c>
      <c r="D22" s="71">
        <v>5291883.8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67">
        <v>0</v>
      </c>
      <c r="K22" s="67">
        <v>0</v>
      </c>
      <c r="L22" s="68">
        <v>0</v>
      </c>
    </row>
    <row r="23" spans="1:12" ht="11.25">
      <c r="A23" s="66" t="s">
        <v>146</v>
      </c>
      <c r="B23" s="66" t="s">
        <v>147</v>
      </c>
      <c r="C23" s="71">
        <v>2179520.56</v>
      </c>
      <c r="D23" s="71">
        <v>2179520.56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67">
        <v>0</v>
      </c>
      <c r="K23" s="67">
        <v>0</v>
      </c>
      <c r="L23" s="68">
        <v>0</v>
      </c>
    </row>
    <row r="24" spans="1:12" ht="11.25">
      <c r="A24" s="66" t="s">
        <v>148</v>
      </c>
      <c r="B24" s="66" t="s">
        <v>149</v>
      </c>
      <c r="C24" s="71">
        <v>1299609.29</v>
      </c>
      <c r="D24" s="71">
        <v>1299609.29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67">
        <v>0</v>
      </c>
      <c r="K24" s="67">
        <v>0</v>
      </c>
      <c r="L24" s="68">
        <v>0</v>
      </c>
    </row>
    <row r="25" spans="1:12" ht="11.25">
      <c r="A25" s="66" t="s">
        <v>150</v>
      </c>
      <c r="B25" s="66" t="s">
        <v>151</v>
      </c>
      <c r="C25" s="71">
        <v>725676.37</v>
      </c>
      <c r="D25" s="71">
        <v>725676.37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67">
        <v>0</v>
      </c>
      <c r="K25" s="67">
        <v>0</v>
      </c>
      <c r="L25" s="68">
        <v>0</v>
      </c>
    </row>
    <row r="26" spans="1:12" ht="11.25">
      <c r="A26" s="66" t="s">
        <v>152</v>
      </c>
      <c r="B26" s="66" t="s">
        <v>153</v>
      </c>
      <c r="C26" s="71">
        <v>1128238.25</v>
      </c>
      <c r="D26" s="71">
        <v>1128238.25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67">
        <v>0</v>
      </c>
      <c r="K26" s="67">
        <v>0</v>
      </c>
      <c r="L26" s="68">
        <v>0</v>
      </c>
    </row>
    <row r="27" spans="1:12" ht="11.25">
      <c r="A27" s="66" t="s">
        <v>154</v>
      </c>
      <c r="B27" s="66" t="s">
        <v>155</v>
      </c>
      <c r="C27" s="71">
        <v>4688826.07</v>
      </c>
      <c r="D27" s="71">
        <v>4688826.07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67">
        <v>0</v>
      </c>
      <c r="K27" s="67">
        <v>0</v>
      </c>
      <c r="L27" s="68">
        <v>0</v>
      </c>
    </row>
    <row r="28" spans="1:12" ht="11.25">
      <c r="A28" s="66" t="s">
        <v>156</v>
      </c>
      <c r="B28" s="66" t="s">
        <v>157</v>
      </c>
      <c r="C28" s="71">
        <v>16254292.890000001</v>
      </c>
      <c r="D28" s="71">
        <v>16254292.890000001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67">
        <v>0</v>
      </c>
      <c r="K28" s="67">
        <v>0</v>
      </c>
      <c r="L28" s="68">
        <v>0</v>
      </c>
    </row>
    <row r="29" spans="1:12" ht="11.25">
      <c r="A29" s="66" t="s">
        <v>158</v>
      </c>
      <c r="B29" s="66" t="s">
        <v>159</v>
      </c>
      <c r="C29" s="71">
        <v>10977818.699999999</v>
      </c>
      <c r="D29" s="71">
        <v>10977818.699999999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67">
        <v>0</v>
      </c>
      <c r="K29" s="67">
        <v>0</v>
      </c>
      <c r="L29" s="68">
        <v>0</v>
      </c>
    </row>
    <row r="30" spans="1:12" ht="11.25">
      <c r="A30" s="66" t="s">
        <v>160</v>
      </c>
      <c r="B30" s="66" t="s">
        <v>161</v>
      </c>
      <c r="C30" s="71">
        <v>4196358.4000000004</v>
      </c>
      <c r="D30" s="71">
        <v>4196358.4000000004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67">
        <v>0</v>
      </c>
      <c r="K30" s="67">
        <v>0</v>
      </c>
      <c r="L30" s="68">
        <v>0</v>
      </c>
    </row>
    <row r="31" spans="1:12" ht="11.25">
      <c r="A31" s="66" t="s">
        <v>162</v>
      </c>
      <c r="B31" s="66" t="s">
        <v>163</v>
      </c>
      <c r="C31" s="71">
        <v>5380071.6900000004</v>
      </c>
      <c r="D31" s="71">
        <v>5380071.6900000004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67">
        <v>0</v>
      </c>
      <c r="K31" s="67">
        <v>0</v>
      </c>
      <c r="L31" s="68">
        <v>0</v>
      </c>
    </row>
    <row r="32" spans="1:12" ht="11.25">
      <c r="A32" s="66" t="s">
        <v>164</v>
      </c>
      <c r="B32" s="66" t="s">
        <v>165</v>
      </c>
      <c r="C32" s="71">
        <v>251359.43</v>
      </c>
      <c r="D32" s="71">
        <v>251359.43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67">
        <v>0</v>
      </c>
      <c r="K32" s="67">
        <v>0</v>
      </c>
      <c r="L32" s="68">
        <v>0</v>
      </c>
    </row>
    <row r="33" spans="1:12" ht="11.25">
      <c r="A33" s="66" t="s">
        <v>166</v>
      </c>
      <c r="B33" s="66" t="s">
        <v>167</v>
      </c>
      <c r="C33" s="71">
        <v>2326216.85</v>
      </c>
      <c r="D33" s="71">
        <v>2326216.85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67">
        <v>0</v>
      </c>
      <c r="K33" s="67">
        <v>0</v>
      </c>
      <c r="L33" s="68">
        <v>0</v>
      </c>
    </row>
    <row r="34" spans="1:12" ht="11.25">
      <c r="A34" s="66" t="s">
        <v>168</v>
      </c>
      <c r="B34" s="66" t="s">
        <v>169</v>
      </c>
      <c r="C34" s="71">
        <v>2398880.37</v>
      </c>
      <c r="D34" s="71">
        <v>2398880.37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67">
        <v>0</v>
      </c>
      <c r="K34" s="67">
        <v>0</v>
      </c>
      <c r="L34" s="68">
        <v>0</v>
      </c>
    </row>
    <row r="35" spans="1:12" ht="11.25">
      <c r="A35" s="66" t="s">
        <v>170</v>
      </c>
      <c r="B35" s="66" t="s">
        <v>171</v>
      </c>
      <c r="C35" s="71">
        <v>1667030.37</v>
      </c>
      <c r="D35" s="71">
        <v>1667030.37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67">
        <v>0</v>
      </c>
      <c r="K35" s="67">
        <v>0</v>
      </c>
      <c r="L35" s="68">
        <v>0</v>
      </c>
    </row>
    <row r="36" spans="1:12" ht="11.25">
      <c r="A36" s="66" t="s">
        <v>172</v>
      </c>
      <c r="B36" s="66" t="s">
        <v>173</v>
      </c>
      <c r="C36" s="71">
        <v>3490103.28</v>
      </c>
      <c r="D36" s="71">
        <v>3490103.28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67">
        <v>0</v>
      </c>
      <c r="K36" s="67">
        <v>0</v>
      </c>
      <c r="L36" s="68">
        <v>0</v>
      </c>
    </row>
    <row r="37" spans="1:12" ht="11.25">
      <c r="A37" s="66" t="s">
        <v>174</v>
      </c>
      <c r="B37" s="66" t="s">
        <v>175</v>
      </c>
      <c r="C37" s="71">
        <v>1326205.76</v>
      </c>
      <c r="D37" s="71">
        <v>1326205.76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67">
        <v>0</v>
      </c>
      <c r="K37" s="67">
        <v>0</v>
      </c>
      <c r="L37" s="68">
        <v>0</v>
      </c>
    </row>
    <row r="38" spans="1:12" ht="11.25">
      <c r="A38" s="66" t="s">
        <v>176</v>
      </c>
      <c r="B38" s="66" t="s">
        <v>177</v>
      </c>
      <c r="C38" s="71">
        <v>2943548.36</v>
      </c>
      <c r="D38" s="71">
        <v>2943548.36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67">
        <v>0</v>
      </c>
      <c r="K38" s="67">
        <v>0</v>
      </c>
      <c r="L38" s="68">
        <v>0</v>
      </c>
    </row>
    <row r="39" spans="1:12" ht="11.25">
      <c r="A39" s="66" t="s">
        <v>178</v>
      </c>
      <c r="B39" s="66" t="s">
        <v>179</v>
      </c>
      <c r="C39" s="71">
        <v>944391.87</v>
      </c>
      <c r="D39" s="71">
        <v>944391.87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67">
        <v>0</v>
      </c>
      <c r="K39" s="67">
        <v>0</v>
      </c>
      <c r="L39" s="68">
        <v>0</v>
      </c>
    </row>
    <row r="40" spans="1:12" ht="11.25">
      <c r="A40" s="66" t="s">
        <v>180</v>
      </c>
      <c r="B40" s="66" t="s">
        <v>181</v>
      </c>
      <c r="C40" s="71">
        <v>1103230.75</v>
      </c>
      <c r="D40" s="71">
        <v>1103230.75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67">
        <v>0</v>
      </c>
      <c r="K40" s="67">
        <v>0</v>
      </c>
      <c r="L40" s="68">
        <v>0</v>
      </c>
    </row>
    <row r="41" spans="1:12" ht="11.25">
      <c r="A41" s="66" t="s">
        <v>182</v>
      </c>
      <c r="B41" s="66" t="s">
        <v>183</v>
      </c>
      <c r="C41" s="71">
        <v>1205469.76</v>
      </c>
      <c r="D41" s="71">
        <v>1205469.76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67">
        <v>0</v>
      </c>
      <c r="K41" s="67">
        <v>0</v>
      </c>
      <c r="L41" s="68">
        <v>0</v>
      </c>
    </row>
    <row r="42" spans="1:12" ht="11.25">
      <c r="A42" s="66" t="s">
        <v>184</v>
      </c>
      <c r="B42" s="66" t="s">
        <v>185</v>
      </c>
      <c r="C42" s="71">
        <v>1633418.73</v>
      </c>
      <c r="D42" s="71">
        <v>1633418.73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67">
        <v>0</v>
      </c>
      <c r="K42" s="67">
        <v>0</v>
      </c>
      <c r="L42" s="68">
        <v>0</v>
      </c>
    </row>
    <row r="43" spans="1:12" ht="11.25">
      <c r="A43" s="66" t="s">
        <v>186</v>
      </c>
      <c r="B43" s="66" t="s">
        <v>187</v>
      </c>
      <c r="C43" s="71">
        <v>2271337.37</v>
      </c>
      <c r="D43" s="71">
        <v>2271337.37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67">
        <v>0</v>
      </c>
      <c r="K43" s="67">
        <v>0</v>
      </c>
      <c r="L43" s="68">
        <v>0</v>
      </c>
    </row>
    <row r="44" spans="1:12" ht="11.25">
      <c r="A44" s="66" t="s">
        <v>188</v>
      </c>
      <c r="B44" s="66" t="s">
        <v>189</v>
      </c>
      <c r="C44" s="71">
        <v>1351546.78</v>
      </c>
      <c r="D44" s="71">
        <v>1351546.78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67">
        <v>0</v>
      </c>
      <c r="K44" s="67">
        <v>0</v>
      </c>
      <c r="L44" s="68">
        <v>0</v>
      </c>
    </row>
    <row r="45" spans="1:12" ht="11.25">
      <c r="A45" s="66" t="s">
        <v>190</v>
      </c>
      <c r="B45" s="66" t="s">
        <v>191</v>
      </c>
      <c r="C45" s="71">
        <v>73444803.159999996</v>
      </c>
      <c r="D45" s="71">
        <v>73444803.159999996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67">
        <v>0</v>
      </c>
      <c r="K45" s="67">
        <v>0</v>
      </c>
      <c r="L45" s="68">
        <v>0</v>
      </c>
    </row>
    <row r="46" spans="1:12" ht="11.25">
      <c r="A46" s="66" t="s">
        <v>192</v>
      </c>
      <c r="B46" s="66" t="s">
        <v>193</v>
      </c>
      <c r="C46" s="71">
        <v>6677975.3499999996</v>
      </c>
      <c r="D46" s="71">
        <v>6677975.3499999996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67">
        <v>0</v>
      </c>
      <c r="K46" s="67">
        <v>0</v>
      </c>
      <c r="L46" s="68">
        <v>0</v>
      </c>
    </row>
    <row r="47" spans="1:12" ht="11.25">
      <c r="A47" s="66" t="s">
        <v>194</v>
      </c>
      <c r="B47" s="66" t="s">
        <v>195</v>
      </c>
      <c r="C47" s="71">
        <v>6432009.0899999999</v>
      </c>
      <c r="D47" s="71">
        <v>6432009.0899999999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67">
        <v>0</v>
      </c>
      <c r="K47" s="67">
        <v>0</v>
      </c>
      <c r="L47" s="68">
        <v>0</v>
      </c>
    </row>
    <row r="48" spans="1:12" ht="11.25">
      <c r="A48" s="66" t="s">
        <v>196</v>
      </c>
      <c r="B48" s="66" t="s">
        <v>197</v>
      </c>
      <c r="C48" s="71">
        <v>10123007.91</v>
      </c>
      <c r="D48" s="71">
        <v>10123007.91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67">
        <v>0</v>
      </c>
      <c r="K48" s="67">
        <v>0</v>
      </c>
      <c r="L48" s="68">
        <v>0</v>
      </c>
    </row>
    <row r="49" spans="1:12" ht="11.25">
      <c r="A49" s="66" t="s">
        <v>198</v>
      </c>
      <c r="B49" s="66" t="s">
        <v>199</v>
      </c>
      <c r="C49" s="71">
        <v>2304401.5499999998</v>
      </c>
      <c r="D49" s="71">
        <v>2304401.5499999998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67">
        <v>0</v>
      </c>
      <c r="K49" s="67">
        <v>0</v>
      </c>
      <c r="L49" s="68">
        <v>0</v>
      </c>
    </row>
    <row r="50" spans="1:12" ht="11.25">
      <c r="A50" s="66" t="s">
        <v>200</v>
      </c>
      <c r="B50" s="66" t="s">
        <v>201</v>
      </c>
      <c r="C50" s="71">
        <v>216297483.87</v>
      </c>
      <c r="D50" s="71">
        <v>194033483.87</v>
      </c>
      <c r="E50" s="71">
        <v>0</v>
      </c>
      <c r="F50" s="71">
        <v>0</v>
      </c>
      <c r="G50" s="71">
        <v>0</v>
      </c>
      <c r="H50" s="71">
        <v>0</v>
      </c>
      <c r="I50" s="71">
        <v>19000</v>
      </c>
      <c r="J50" s="67">
        <v>0</v>
      </c>
      <c r="K50" s="67">
        <v>22245000</v>
      </c>
      <c r="L50" s="68">
        <v>0</v>
      </c>
    </row>
    <row r="51" spans="1:12" ht="11.25">
      <c r="A51" s="66" t="s">
        <v>202</v>
      </c>
      <c r="B51" s="66" t="s">
        <v>203</v>
      </c>
      <c r="C51" s="71">
        <v>5649438.4699999997</v>
      </c>
      <c r="D51" s="71">
        <v>5649438.4699999997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  <c r="J51" s="67">
        <v>0</v>
      </c>
      <c r="K51" s="67">
        <v>0</v>
      </c>
      <c r="L51" s="68">
        <v>0</v>
      </c>
    </row>
    <row r="52" spans="1:12" ht="11.25">
      <c r="A52" s="66" t="s">
        <v>204</v>
      </c>
      <c r="B52" s="66" t="s">
        <v>205</v>
      </c>
      <c r="C52" s="71">
        <v>2554785.69</v>
      </c>
      <c r="D52" s="71">
        <v>2554785.69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67">
        <v>0</v>
      </c>
      <c r="K52" s="67">
        <v>0</v>
      </c>
      <c r="L52" s="68">
        <v>0</v>
      </c>
    </row>
    <row r="53" spans="1:12" ht="11.25">
      <c r="A53" s="66" t="s">
        <v>206</v>
      </c>
      <c r="B53" s="66" t="s">
        <v>207</v>
      </c>
      <c r="C53" s="71">
        <v>13973243.67</v>
      </c>
      <c r="D53" s="71">
        <v>13973243.67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67">
        <v>0</v>
      </c>
      <c r="K53" s="67">
        <v>0</v>
      </c>
      <c r="L53" s="68">
        <v>0</v>
      </c>
    </row>
    <row r="54" spans="1:12" ht="11.25">
      <c r="A54" s="66" t="s">
        <v>208</v>
      </c>
      <c r="B54" s="66" t="s">
        <v>209</v>
      </c>
      <c r="C54" s="71">
        <v>23155145.32</v>
      </c>
      <c r="D54" s="71">
        <v>23155145.32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67">
        <v>0</v>
      </c>
      <c r="K54" s="67">
        <v>0</v>
      </c>
      <c r="L54" s="68">
        <v>0</v>
      </c>
    </row>
    <row r="55" spans="1:12" ht="11.25">
      <c r="A55" s="66" t="s">
        <v>210</v>
      </c>
      <c r="B55" s="66" t="s">
        <v>211</v>
      </c>
      <c r="C55" s="71">
        <v>9504560.7599999998</v>
      </c>
      <c r="D55" s="71">
        <v>9504560.7599999998</v>
      </c>
      <c r="E55" s="71">
        <v>0</v>
      </c>
      <c r="F55" s="71">
        <v>0</v>
      </c>
      <c r="G55" s="71">
        <v>0</v>
      </c>
      <c r="H55" s="71">
        <v>0</v>
      </c>
      <c r="I55" s="71">
        <v>0</v>
      </c>
      <c r="J55" s="67">
        <v>0</v>
      </c>
      <c r="K55" s="67">
        <v>0</v>
      </c>
      <c r="L55" s="68">
        <v>0</v>
      </c>
    </row>
    <row r="56" spans="1:12" ht="11.25">
      <c r="A56" s="66" t="s">
        <v>212</v>
      </c>
      <c r="B56" s="66" t="s">
        <v>213</v>
      </c>
      <c r="C56" s="71">
        <v>743892.82</v>
      </c>
      <c r="D56" s="71">
        <v>743892.82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67">
        <v>0</v>
      </c>
      <c r="K56" s="67">
        <v>0</v>
      </c>
      <c r="L56" s="68">
        <v>0</v>
      </c>
    </row>
    <row r="57" spans="1:12" ht="11.25">
      <c r="A57" s="66" t="s">
        <v>214</v>
      </c>
      <c r="B57" s="66" t="s">
        <v>215</v>
      </c>
      <c r="C57" s="71">
        <v>2346661.88</v>
      </c>
      <c r="D57" s="71">
        <v>2346661.88</v>
      </c>
      <c r="E57" s="71">
        <v>0</v>
      </c>
      <c r="F57" s="71">
        <v>0</v>
      </c>
      <c r="G57" s="71">
        <v>0</v>
      </c>
      <c r="H57" s="71">
        <v>0</v>
      </c>
      <c r="I57" s="71">
        <v>0</v>
      </c>
      <c r="J57" s="67">
        <v>0</v>
      </c>
      <c r="K57" s="67">
        <v>0</v>
      </c>
      <c r="L57" s="68">
        <v>0</v>
      </c>
    </row>
    <row r="58" spans="1:12" ht="11.25">
      <c r="A58" s="66" t="s">
        <v>216</v>
      </c>
      <c r="B58" s="66" t="s">
        <v>217</v>
      </c>
      <c r="C58" s="71">
        <v>1566361.2</v>
      </c>
      <c r="D58" s="71">
        <v>1566361.2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67">
        <v>0</v>
      </c>
      <c r="K58" s="67">
        <v>0</v>
      </c>
      <c r="L58" s="68">
        <v>0</v>
      </c>
    </row>
    <row r="59" spans="1:12" ht="11.25">
      <c r="A59" s="66" t="s">
        <v>218</v>
      </c>
      <c r="B59" s="66" t="s">
        <v>219</v>
      </c>
      <c r="C59" s="71">
        <v>1612514.59</v>
      </c>
      <c r="D59" s="71">
        <v>1612514.59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67">
        <v>0</v>
      </c>
      <c r="K59" s="67">
        <v>0</v>
      </c>
      <c r="L59" s="68">
        <v>0</v>
      </c>
    </row>
    <row r="60" spans="1:12" ht="11.25">
      <c r="A60" s="66" t="s">
        <v>220</v>
      </c>
      <c r="B60" s="66" t="s">
        <v>221</v>
      </c>
      <c r="C60" s="71">
        <v>1403916.44</v>
      </c>
      <c r="D60" s="71">
        <v>1403916.44</v>
      </c>
      <c r="E60" s="71">
        <v>0</v>
      </c>
      <c r="F60" s="71">
        <v>0</v>
      </c>
      <c r="G60" s="71">
        <v>0</v>
      </c>
      <c r="H60" s="71">
        <v>0</v>
      </c>
      <c r="I60" s="71">
        <v>0</v>
      </c>
      <c r="J60" s="67">
        <v>0</v>
      </c>
      <c r="K60" s="67">
        <v>0</v>
      </c>
      <c r="L60" s="68">
        <v>0</v>
      </c>
    </row>
    <row r="61" spans="1:12" ht="11.25">
      <c r="A61" s="66" t="s">
        <v>222</v>
      </c>
      <c r="B61" s="66" t="s">
        <v>223</v>
      </c>
      <c r="C61" s="71">
        <v>2211439.1</v>
      </c>
      <c r="D61" s="71">
        <v>2211439.1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  <c r="J61" s="67">
        <v>0</v>
      </c>
      <c r="K61" s="67">
        <v>0</v>
      </c>
      <c r="L61" s="68">
        <v>0</v>
      </c>
    </row>
    <row r="62" spans="1:12" ht="11.25">
      <c r="A62" s="66" t="s">
        <v>224</v>
      </c>
      <c r="B62" s="66" t="s">
        <v>225</v>
      </c>
      <c r="C62" s="71">
        <v>1443399.82</v>
      </c>
      <c r="D62" s="71">
        <v>1443399.82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67">
        <v>0</v>
      </c>
      <c r="K62" s="67">
        <v>0</v>
      </c>
      <c r="L62" s="68">
        <v>0</v>
      </c>
    </row>
    <row r="63" spans="1:12" ht="11.25">
      <c r="A63" s="66" t="s">
        <v>226</v>
      </c>
      <c r="B63" s="66" t="s">
        <v>227</v>
      </c>
      <c r="C63" s="71">
        <v>1357535.79</v>
      </c>
      <c r="D63" s="71">
        <v>1357535.79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67">
        <v>0</v>
      </c>
      <c r="K63" s="67">
        <v>0</v>
      </c>
      <c r="L63" s="68">
        <v>0</v>
      </c>
    </row>
    <row r="64" spans="1:12" ht="11.25">
      <c r="A64" s="66" t="s">
        <v>228</v>
      </c>
      <c r="B64" s="66" t="s">
        <v>229</v>
      </c>
      <c r="C64" s="71">
        <v>22352698.440000001</v>
      </c>
      <c r="D64" s="71">
        <v>22352698.440000001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  <c r="J64" s="67">
        <v>0</v>
      </c>
      <c r="K64" s="67">
        <v>0</v>
      </c>
      <c r="L64" s="68">
        <v>0</v>
      </c>
    </row>
    <row r="65" spans="1:12" ht="11.25">
      <c r="A65" s="66" t="s">
        <v>230</v>
      </c>
      <c r="B65" s="66" t="s">
        <v>231</v>
      </c>
      <c r="C65" s="71">
        <v>1564112.48</v>
      </c>
      <c r="D65" s="71">
        <v>1564112.48</v>
      </c>
      <c r="E65" s="71">
        <v>0</v>
      </c>
      <c r="F65" s="71">
        <v>0</v>
      </c>
      <c r="G65" s="71">
        <v>0</v>
      </c>
      <c r="H65" s="71">
        <v>0</v>
      </c>
      <c r="I65" s="71">
        <v>0</v>
      </c>
      <c r="J65" s="67">
        <v>0</v>
      </c>
      <c r="K65" s="67">
        <v>0</v>
      </c>
      <c r="L65" s="68">
        <v>0</v>
      </c>
    </row>
    <row r="66" spans="1:12" ht="11.25">
      <c r="A66" s="66" t="s">
        <v>232</v>
      </c>
      <c r="B66" s="66" t="s">
        <v>233</v>
      </c>
      <c r="C66" s="71">
        <v>5224680.04</v>
      </c>
      <c r="D66" s="71">
        <v>5224680.04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67">
        <v>0</v>
      </c>
      <c r="K66" s="67">
        <v>0</v>
      </c>
      <c r="L66" s="68">
        <v>0</v>
      </c>
    </row>
    <row r="67" spans="1:12" ht="11.25">
      <c r="A67" s="66" t="s">
        <v>234</v>
      </c>
      <c r="B67" s="66" t="s">
        <v>235</v>
      </c>
      <c r="C67" s="71">
        <f>D67+E67+F67+G67+H67+I67+J67+K67+L67</f>
        <v>31121863.600000001</v>
      </c>
      <c r="D67" s="71">
        <v>8883993.5999999996</v>
      </c>
      <c r="E67" s="71">
        <v>0</v>
      </c>
      <c r="F67" s="71">
        <v>0</v>
      </c>
      <c r="G67" s="71">
        <v>0</v>
      </c>
      <c r="H67" s="71">
        <v>0</v>
      </c>
      <c r="I67" s="71">
        <v>19000</v>
      </c>
      <c r="J67" s="67">
        <v>0</v>
      </c>
      <c r="K67" s="67">
        <v>22218870</v>
      </c>
      <c r="L67" s="68">
        <v>0</v>
      </c>
    </row>
    <row r="68" spans="1:12" ht="11.25">
      <c r="A68" s="66" t="s">
        <v>236</v>
      </c>
      <c r="B68" s="66" t="s">
        <v>237</v>
      </c>
      <c r="C68" s="71">
        <v>2166768.09</v>
      </c>
      <c r="D68" s="71">
        <v>2166768.09</v>
      </c>
      <c r="E68" s="71">
        <v>0</v>
      </c>
      <c r="F68" s="71">
        <v>0</v>
      </c>
      <c r="G68" s="71">
        <v>0</v>
      </c>
      <c r="H68" s="71">
        <v>0</v>
      </c>
      <c r="I68" s="71">
        <v>0</v>
      </c>
      <c r="J68" s="67">
        <v>0</v>
      </c>
      <c r="K68" s="67">
        <v>0</v>
      </c>
      <c r="L68" s="68">
        <v>0</v>
      </c>
    </row>
    <row r="69" spans="1:12" ht="11.25">
      <c r="A69" s="66" t="s">
        <v>238</v>
      </c>
      <c r="B69" s="66" t="s">
        <v>239</v>
      </c>
      <c r="C69" s="71">
        <v>7692570.3700000001</v>
      </c>
      <c r="D69" s="71">
        <v>7692570.3700000001</v>
      </c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67">
        <v>0</v>
      </c>
      <c r="K69" s="67">
        <v>0</v>
      </c>
      <c r="L69" s="68">
        <v>0</v>
      </c>
    </row>
    <row r="70" spans="1:12" ht="11.25">
      <c r="A70" s="66" t="s">
        <v>240</v>
      </c>
      <c r="B70" s="66" t="s">
        <v>241</v>
      </c>
      <c r="C70" s="71">
        <v>143862522.97</v>
      </c>
      <c r="D70" s="71">
        <v>143862522.97</v>
      </c>
      <c r="E70" s="71">
        <v>0</v>
      </c>
      <c r="F70" s="71">
        <v>0</v>
      </c>
      <c r="G70" s="71">
        <v>0</v>
      </c>
      <c r="H70" s="71">
        <v>0</v>
      </c>
      <c r="I70" s="71">
        <v>0</v>
      </c>
      <c r="J70" s="67">
        <v>0</v>
      </c>
      <c r="K70" s="67">
        <v>0</v>
      </c>
      <c r="L70" s="68">
        <v>0</v>
      </c>
    </row>
    <row r="71" spans="1:12" ht="11.25">
      <c r="A71" s="66" t="s">
        <v>242</v>
      </c>
      <c r="B71" s="66" t="s">
        <v>243</v>
      </c>
      <c r="C71" s="71">
        <v>38597544.490000002</v>
      </c>
      <c r="D71" s="71">
        <v>35325744.490000002</v>
      </c>
      <c r="E71" s="71">
        <v>0</v>
      </c>
      <c r="F71" s="71">
        <v>0</v>
      </c>
      <c r="G71" s="71">
        <v>0</v>
      </c>
      <c r="H71" s="71">
        <v>0</v>
      </c>
      <c r="I71" s="71">
        <v>71800</v>
      </c>
      <c r="J71" s="67">
        <v>0</v>
      </c>
      <c r="K71" s="67">
        <v>3200000</v>
      </c>
      <c r="L71" s="68">
        <v>0</v>
      </c>
    </row>
    <row r="72" spans="1:12" ht="11.25">
      <c r="A72" s="66" t="s">
        <v>244</v>
      </c>
      <c r="B72" s="66" t="s">
        <v>245</v>
      </c>
      <c r="C72" s="71">
        <v>7966072.4100000001</v>
      </c>
      <c r="D72" s="71">
        <v>7966072.4100000001</v>
      </c>
      <c r="E72" s="71">
        <v>0</v>
      </c>
      <c r="F72" s="71">
        <v>0</v>
      </c>
      <c r="G72" s="71">
        <v>0</v>
      </c>
      <c r="H72" s="71">
        <v>0</v>
      </c>
      <c r="I72" s="71">
        <v>0</v>
      </c>
      <c r="J72" s="67">
        <v>0</v>
      </c>
      <c r="K72" s="67">
        <v>0</v>
      </c>
      <c r="L72" s="68">
        <v>0</v>
      </c>
    </row>
    <row r="73" spans="1:12" ht="11.25">
      <c r="A73" s="66" t="s">
        <v>246</v>
      </c>
      <c r="B73" s="66" t="s">
        <v>247</v>
      </c>
      <c r="C73" s="71">
        <v>12466084.23</v>
      </c>
      <c r="D73" s="71">
        <v>12466084.23</v>
      </c>
      <c r="E73" s="71">
        <v>0</v>
      </c>
      <c r="F73" s="71">
        <v>0</v>
      </c>
      <c r="G73" s="71">
        <v>0</v>
      </c>
      <c r="H73" s="71">
        <v>0</v>
      </c>
      <c r="I73" s="71">
        <v>0</v>
      </c>
      <c r="J73" s="67">
        <v>0</v>
      </c>
      <c r="K73" s="67">
        <v>0</v>
      </c>
      <c r="L73" s="68">
        <v>0</v>
      </c>
    </row>
    <row r="74" spans="1:12" ht="11.25">
      <c r="A74" s="66" t="s">
        <v>248</v>
      </c>
      <c r="B74" s="66" t="s">
        <v>249</v>
      </c>
      <c r="C74" s="71">
        <v>2052226.44</v>
      </c>
      <c r="D74" s="71">
        <v>2052226.44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  <c r="J74" s="67">
        <v>0</v>
      </c>
      <c r="K74" s="67">
        <v>0</v>
      </c>
      <c r="L74" s="68">
        <v>0</v>
      </c>
    </row>
    <row r="75" spans="1:12" ht="11.25">
      <c r="A75" s="66" t="s">
        <v>250</v>
      </c>
      <c r="B75" s="66" t="s">
        <v>251</v>
      </c>
      <c r="C75" s="71">
        <v>2627833.36</v>
      </c>
      <c r="D75" s="71">
        <v>2627833.36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  <c r="J75" s="67">
        <v>0</v>
      </c>
      <c r="K75" s="67">
        <v>0</v>
      </c>
      <c r="L75" s="68">
        <v>0</v>
      </c>
    </row>
    <row r="76" spans="1:12" ht="11.25">
      <c r="A76" s="66" t="s">
        <v>252</v>
      </c>
      <c r="B76" s="66" t="s">
        <v>253</v>
      </c>
      <c r="C76" s="71">
        <v>25891462.600000001</v>
      </c>
      <c r="D76" s="71">
        <v>11758894.050000001</v>
      </c>
      <c r="E76" s="71">
        <v>0</v>
      </c>
      <c r="F76" s="71">
        <v>0</v>
      </c>
      <c r="G76" s="71">
        <v>0</v>
      </c>
      <c r="H76" s="71">
        <v>0</v>
      </c>
      <c r="I76" s="71">
        <v>133000</v>
      </c>
      <c r="J76" s="67">
        <v>9999568.5500000007</v>
      </c>
      <c r="K76" s="67">
        <v>4000000</v>
      </c>
      <c r="L76" s="68">
        <v>0</v>
      </c>
    </row>
    <row r="77" spans="1:12" ht="11.25">
      <c r="A77" s="66" t="s">
        <v>254</v>
      </c>
      <c r="B77" s="66" t="s">
        <v>255</v>
      </c>
      <c r="C77" s="71">
        <v>8002092.2999999998</v>
      </c>
      <c r="D77" s="71">
        <v>8002092.2999999998</v>
      </c>
      <c r="E77" s="71">
        <v>0</v>
      </c>
      <c r="F77" s="71">
        <v>0</v>
      </c>
      <c r="G77" s="71">
        <v>0</v>
      </c>
      <c r="H77" s="71">
        <v>0</v>
      </c>
      <c r="I77" s="71">
        <v>0</v>
      </c>
      <c r="J77" s="67">
        <v>0</v>
      </c>
      <c r="K77" s="67">
        <v>0</v>
      </c>
      <c r="L77" s="68">
        <v>0</v>
      </c>
    </row>
    <row r="78" spans="1:12" ht="11.25">
      <c r="A78" s="66" t="s">
        <v>256</v>
      </c>
      <c r="B78" s="66" t="s">
        <v>257</v>
      </c>
      <c r="C78" s="71">
        <v>1720028.3</v>
      </c>
      <c r="D78" s="71">
        <v>1720028.3</v>
      </c>
      <c r="E78" s="71">
        <v>0</v>
      </c>
      <c r="F78" s="71">
        <v>0</v>
      </c>
      <c r="G78" s="71">
        <v>0</v>
      </c>
      <c r="H78" s="71">
        <v>0</v>
      </c>
      <c r="I78" s="71">
        <v>0</v>
      </c>
      <c r="J78" s="67">
        <v>0</v>
      </c>
      <c r="K78" s="67">
        <v>0</v>
      </c>
      <c r="L78" s="68">
        <v>0</v>
      </c>
    </row>
    <row r="79" spans="1:12" ht="11.25">
      <c r="A79" s="66" t="s">
        <v>258</v>
      </c>
      <c r="B79" s="66" t="s">
        <v>259</v>
      </c>
      <c r="C79" s="71">
        <v>806342.7</v>
      </c>
      <c r="D79" s="71">
        <v>806342.7</v>
      </c>
      <c r="E79" s="71">
        <v>0</v>
      </c>
      <c r="F79" s="71">
        <v>0</v>
      </c>
      <c r="G79" s="71">
        <v>0</v>
      </c>
      <c r="H79" s="71">
        <v>0</v>
      </c>
      <c r="I79" s="71">
        <v>0</v>
      </c>
      <c r="J79" s="67">
        <v>0</v>
      </c>
      <c r="K79" s="67">
        <v>0</v>
      </c>
      <c r="L79" s="68">
        <v>0</v>
      </c>
    </row>
    <row r="80" spans="1:12" ht="11.25">
      <c r="A80" s="66" t="s">
        <v>260</v>
      </c>
      <c r="B80" s="66" t="s">
        <v>261</v>
      </c>
      <c r="C80" s="71">
        <v>694400</v>
      </c>
      <c r="D80" s="71">
        <v>694400</v>
      </c>
      <c r="E80" s="71">
        <v>0</v>
      </c>
      <c r="F80" s="71">
        <v>0</v>
      </c>
      <c r="G80" s="71">
        <v>0</v>
      </c>
      <c r="H80" s="71">
        <v>0</v>
      </c>
      <c r="I80" s="71">
        <v>0</v>
      </c>
      <c r="J80" s="67">
        <v>0</v>
      </c>
      <c r="K80" s="67">
        <v>0</v>
      </c>
      <c r="L80" s="68">
        <v>0</v>
      </c>
    </row>
    <row r="81" spans="1:12" ht="11.25">
      <c r="A81" s="66" t="s">
        <v>262</v>
      </c>
      <c r="B81" s="66" t="s">
        <v>263</v>
      </c>
      <c r="C81" s="71">
        <v>540000</v>
      </c>
      <c r="D81" s="71">
        <v>540000</v>
      </c>
      <c r="E81" s="71">
        <v>0</v>
      </c>
      <c r="F81" s="71">
        <v>0</v>
      </c>
      <c r="G81" s="71">
        <v>0</v>
      </c>
      <c r="H81" s="71">
        <v>0</v>
      </c>
      <c r="I81" s="71">
        <v>0</v>
      </c>
      <c r="J81" s="67">
        <v>0</v>
      </c>
      <c r="K81" s="67">
        <v>0</v>
      </c>
      <c r="L81" s="68">
        <v>0</v>
      </c>
    </row>
    <row r="82" spans="1:12" ht="11.25">
      <c r="A82" s="66" t="s">
        <v>264</v>
      </c>
      <c r="B82" s="66" t="s">
        <v>265</v>
      </c>
      <c r="C82" s="71">
        <v>40000</v>
      </c>
      <c r="D82" s="71">
        <v>40000</v>
      </c>
      <c r="E82" s="71">
        <v>0</v>
      </c>
      <c r="F82" s="71">
        <v>0</v>
      </c>
      <c r="G82" s="71">
        <v>0</v>
      </c>
      <c r="H82" s="71">
        <v>0</v>
      </c>
      <c r="I82" s="71">
        <v>0</v>
      </c>
      <c r="J82" s="67">
        <v>0</v>
      </c>
      <c r="K82" s="67">
        <v>0</v>
      </c>
      <c r="L82" s="68">
        <v>0</v>
      </c>
    </row>
    <row r="83" spans="1:12" ht="11.25">
      <c r="A83" s="66" t="s">
        <v>266</v>
      </c>
      <c r="B83" s="66" t="s">
        <v>267</v>
      </c>
      <c r="C83" s="71">
        <v>2117023.38</v>
      </c>
      <c r="D83" s="71">
        <v>2117023.38</v>
      </c>
      <c r="E83" s="71">
        <v>0</v>
      </c>
      <c r="F83" s="71">
        <v>0</v>
      </c>
      <c r="G83" s="71">
        <v>0</v>
      </c>
      <c r="H83" s="71">
        <v>0</v>
      </c>
      <c r="I83" s="71">
        <v>0</v>
      </c>
      <c r="J83" s="67">
        <v>0</v>
      </c>
      <c r="K83" s="67">
        <v>0</v>
      </c>
      <c r="L83" s="68">
        <v>0</v>
      </c>
    </row>
    <row r="84" spans="1:12" ht="11.25">
      <c r="A84" s="66" t="s">
        <v>268</v>
      </c>
      <c r="B84" s="66" t="s">
        <v>269</v>
      </c>
      <c r="C84" s="71">
        <v>2750000</v>
      </c>
      <c r="D84" s="71">
        <v>2750000</v>
      </c>
      <c r="E84" s="71">
        <v>0</v>
      </c>
      <c r="F84" s="71">
        <v>0</v>
      </c>
      <c r="G84" s="71">
        <v>0</v>
      </c>
      <c r="H84" s="71">
        <v>0</v>
      </c>
      <c r="I84" s="71">
        <v>0</v>
      </c>
      <c r="J84" s="67">
        <v>0</v>
      </c>
      <c r="K84" s="67">
        <v>0</v>
      </c>
      <c r="L84" s="68">
        <v>0</v>
      </c>
    </row>
    <row r="85" spans="1:12" ht="11.25">
      <c r="A85" s="66" t="s">
        <v>270</v>
      </c>
      <c r="B85" s="66" t="s">
        <v>271</v>
      </c>
      <c r="C85" s="71">
        <v>12360869.83</v>
      </c>
      <c r="D85" s="71">
        <v>6480869.8300000001</v>
      </c>
      <c r="E85" s="71">
        <v>0</v>
      </c>
      <c r="F85" s="71">
        <v>0</v>
      </c>
      <c r="G85" s="71">
        <v>0</v>
      </c>
      <c r="H85" s="71">
        <v>0</v>
      </c>
      <c r="I85" s="71">
        <v>180000</v>
      </c>
      <c r="J85" s="67">
        <v>0</v>
      </c>
      <c r="K85" s="67">
        <v>5700000</v>
      </c>
      <c r="L85" s="68">
        <v>0</v>
      </c>
    </row>
    <row r="86" spans="1:12" ht="11.25">
      <c r="A86" s="66" t="s">
        <v>272</v>
      </c>
      <c r="B86" s="66" t="s">
        <v>273</v>
      </c>
      <c r="C86" s="71">
        <v>2212618.9900000002</v>
      </c>
      <c r="D86" s="71">
        <v>2212618.9900000002</v>
      </c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67">
        <v>0</v>
      </c>
      <c r="K86" s="67">
        <v>0</v>
      </c>
      <c r="L86" s="68">
        <v>0</v>
      </c>
    </row>
    <row r="87" spans="1:12" ht="11.25">
      <c r="A87" s="66" t="s">
        <v>274</v>
      </c>
      <c r="B87" s="66" t="s">
        <v>275</v>
      </c>
      <c r="C87" s="71">
        <v>1818468.24</v>
      </c>
      <c r="D87" s="71">
        <v>1818468.24</v>
      </c>
      <c r="E87" s="71">
        <v>0</v>
      </c>
      <c r="F87" s="71">
        <v>0</v>
      </c>
      <c r="G87" s="71">
        <v>0</v>
      </c>
      <c r="H87" s="71">
        <v>0</v>
      </c>
      <c r="I87" s="71">
        <v>0</v>
      </c>
      <c r="J87" s="67">
        <v>0</v>
      </c>
      <c r="K87" s="67">
        <v>0</v>
      </c>
      <c r="L87" s="68">
        <v>0</v>
      </c>
    </row>
    <row r="88" spans="1:12" ht="11.25">
      <c r="A88" s="66" t="s">
        <v>276</v>
      </c>
      <c r="B88" s="66" t="s">
        <v>277</v>
      </c>
      <c r="C88" s="71">
        <v>3375525.44</v>
      </c>
      <c r="D88" s="71">
        <v>3375525.44</v>
      </c>
      <c r="E88" s="71">
        <v>0</v>
      </c>
      <c r="F88" s="71">
        <v>0</v>
      </c>
      <c r="G88" s="71">
        <v>0</v>
      </c>
      <c r="H88" s="71">
        <v>0</v>
      </c>
      <c r="I88" s="71">
        <v>0</v>
      </c>
      <c r="J88" s="67">
        <v>0</v>
      </c>
      <c r="K88" s="67">
        <v>0</v>
      </c>
      <c r="L88" s="68">
        <v>0</v>
      </c>
    </row>
    <row r="89" spans="1:12" ht="11.25">
      <c r="A89" s="66" t="s">
        <v>278</v>
      </c>
      <c r="B89" s="66" t="s">
        <v>279</v>
      </c>
      <c r="C89" s="71">
        <v>1741440.34</v>
      </c>
      <c r="D89" s="71">
        <v>1741440.34</v>
      </c>
      <c r="E89" s="71">
        <v>0</v>
      </c>
      <c r="F89" s="71">
        <v>0</v>
      </c>
      <c r="G89" s="71">
        <v>0</v>
      </c>
      <c r="H89" s="71">
        <v>0</v>
      </c>
      <c r="I89" s="71">
        <v>0</v>
      </c>
      <c r="J89" s="67">
        <v>0</v>
      </c>
      <c r="K89" s="67">
        <v>0</v>
      </c>
      <c r="L89" s="68">
        <v>0</v>
      </c>
    </row>
    <row r="90" spans="1:12" ht="11.25">
      <c r="A90" s="66" t="s">
        <v>280</v>
      </c>
      <c r="B90" s="66" t="s">
        <v>281</v>
      </c>
      <c r="C90" s="71">
        <v>1043619.91</v>
      </c>
      <c r="D90" s="71">
        <v>1043619.91</v>
      </c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67">
        <v>0</v>
      </c>
      <c r="K90" s="67">
        <v>0</v>
      </c>
      <c r="L90" s="68">
        <v>0</v>
      </c>
    </row>
    <row r="91" spans="1:12" ht="11.25">
      <c r="A91" s="66" t="s">
        <v>282</v>
      </c>
      <c r="B91" s="66" t="s">
        <v>283</v>
      </c>
      <c r="C91" s="71">
        <v>3914410.55</v>
      </c>
      <c r="D91" s="71">
        <v>3914410.55</v>
      </c>
      <c r="E91" s="71">
        <v>0</v>
      </c>
      <c r="F91" s="71">
        <v>0</v>
      </c>
      <c r="G91" s="71">
        <v>0</v>
      </c>
      <c r="H91" s="71">
        <v>0</v>
      </c>
      <c r="I91" s="71">
        <v>0</v>
      </c>
      <c r="J91" s="67">
        <v>0</v>
      </c>
      <c r="K91" s="67">
        <v>0</v>
      </c>
      <c r="L91" s="68">
        <v>0</v>
      </c>
    </row>
    <row r="92" spans="1:12" ht="11.25">
      <c r="A92" s="66" t="s">
        <v>284</v>
      </c>
      <c r="B92" s="66" t="s">
        <v>285</v>
      </c>
      <c r="C92" s="71">
        <v>553171.19999999995</v>
      </c>
      <c r="D92" s="71">
        <v>553171.19999999995</v>
      </c>
      <c r="E92" s="71">
        <v>0</v>
      </c>
      <c r="F92" s="71">
        <v>0</v>
      </c>
      <c r="G92" s="71">
        <v>0</v>
      </c>
      <c r="H92" s="71">
        <v>0</v>
      </c>
      <c r="I92" s="71">
        <v>0</v>
      </c>
      <c r="J92" s="67">
        <v>0</v>
      </c>
      <c r="K92" s="67">
        <v>0</v>
      </c>
      <c r="L92" s="68">
        <v>0</v>
      </c>
    </row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0" type="noConversion"/>
  <pageMargins left="0.11811023622047245" right="0.11811023622047245" top="0.35433070866141736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208"/>
  <sheetViews>
    <sheetView topLeftCell="E1" workbookViewId="0">
      <selection activeCell="F22" sqref="F22"/>
    </sheetView>
  </sheetViews>
  <sheetFormatPr defaultColWidth="9.1640625" defaultRowHeight="18" customHeight="1"/>
  <cols>
    <col min="1" max="1" width="4" style="5" customWidth="1"/>
    <col min="2" max="2" width="4" style="9" customWidth="1"/>
    <col min="3" max="3" width="3.83203125" style="9" customWidth="1"/>
    <col min="4" max="4" width="11.5" style="10" customWidth="1"/>
    <col min="5" max="5" width="37.33203125" style="4" customWidth="1"/>
    <col min="6" max="6" width="18" style="15" customWidth="1"/>
    <col min="7" max="7" width="15.6640625" style="15" customWidth="1"/>
    <col min="8" max="8" width="16.1640625" style="15" customWidth="1"/>
    <col min="9" max="9" width="15.83203125" style="15" customWidth="1"/>
    <col min="10" max="10" width="15.1640625" style="15" customWidth="1"/>
    <col min="11" max="11" width="13" style="15" customWidth="1"/>
    <col min="12" max="12" width="16.6640625" style="15" customWidth="1"/>
    <col min="13" max="13" width="15.1640625" style="15" customWidth="1"/>
    <col min="14" max="14" width="11.33203125" style="15" customWidth="1"/>
    <col min="15" max="15" width="13.5" style="15" customWidth="1"/>
    <col min="16" max="16" width="15.83203125" style="15" customWidth="1"/>
    <col min="17" max="17" width="11.33203125" style="15" customWidth="1"/>
    <col min="18" max="18" width="14.1640625" style="16" customWidth="1"/>
    <col min="19" max="253" width="10.6640625" style="16" customWidth="1"/>
    <col min="254" max="254" width="9.1640625" style="22" customWidth="1"/>
    <col min="255" max="16384" width="9.1640625" style="22"/>
  </cols>
  <sheetData>
    <row r="1" spans="1:253" ht="18.75" customHeight="1">
      <c r="A1" s="23" t="s">
        <v>8</v>
      </c>
      <c r="B1" s="23"/>
      <c r="C1" s="23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6"/>
      <c r="S1" s="6"/>
      <c r="T1" s="6"/>
      <c r="U1" s="6"/>
      <c r="V1" s="6"/>
      <c r="W1" s="7"/>
      <c r="X1" s="7"/>
      <c r="Y1" s="7"/>
    </row>
    <row r="2" spans="1:253" ht="11.25">
      <c r="A2" s="14"/>
      <c r="B2" s="14"/>
      <c r="C2" s="14"/>
      <c r="D2" s="14"/>
      <c r="E2" s="12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44" t="s">
        <v>67</v>
      </c>
    </row>
    <row r="3" spans="1:253" s="18" customFormat="1" ht="11.25">
      <c r="A3" s="150" t="s">
        <v>31</v>
      </c>
      <c r="B3" s="150"/>
      <c r="C3" s="150"/>
      <c r="D3" s="151" t="s">
        <v>18</v>
      </c>
      <c r="E3" s="147" t="s">
        <v>16</v>
      </c>
      <c r="F3" s="152" t="s">
        <v>15</v>
      </c>
      <c r="G3" s="45" t="s">
        <v>10</v>
      </c>
      <c r="H3" s="45"/>
      <c r="I3" s="45"/>
      <c r="J3" s="45"/>
      <c r="K3" s="45"/>
      <c r="L3" s="45"/>
      <c r="M3" s="153" t="s">
        <v>21</v>
      </c>
      <c r="N3" s="153"/>
      <c r="O3" s="153"/>
      <c r="P3" s="153"/>
      <c r="Q3" s="153"/>
    </row>
    <row r="4" spans="1:253" s="18" customFormat="1" ht="11.25">
      <c r="A4" s="150"/>
      <c r="B4" s="150"/>
      <c r="C4" s="150"/>
      <c r="D4" s="151"/>
      <c r="E4" s="147"/>
      <c r="F4" s="152"/>
      <c r="G4" s="152" t="s">
        <v>20</v>
      </c>
      <c r="H4" s="147" t="s">
        <v>61</v>
      </c>
      <c r="I4" s="147" t="s">
        <v>62</v>
      </c>
      <c r="J4" s="147" t="s">
        <v>60</v>
      </c>
      <c r="K4" s="147" t="s">
        <v>59</v>
      </c>
      <c r="L4" s="152" t="s">
        <v>7</v>
      </c>
      <c r="M4" s="147" t="s">
        <v>20</v>
      </c>
      <c r="N4" s="152" t="s">
        <v>14</v>
      </c>
      <c r="O4" s="152" t="s">
        <v>0</v>
      </c>
      <c r="P4" s="147" t="s">
        <v>9</v>
      </c>
      <c r="Q4" s="147" t="s">
        <v>5</v>
      </c>
      <c r="R4" s="11"/>
    </row>
    <row r="5" spans="1:253" ht="11.25">
      <c r="A5" s="8" t="s">
        <v>17</v>
      </c>
      <c r="B5" s="72" t="s">
        <v>24</v>
      </c>
      <c r="C5" s="72" t="s">
        <v>23</v>
      </c>
      <c r="D5" s="147"/>
      <c r="E5" s="147"/>
      <c r="F5" s="152"/>
      <c r="G5" s="152"/>
      <c r="H5" s="147"/>
      <c r="I5" s="147"/>
      <c r="J5" s="147"/>
      <c r="K5" s="147"/>
      <c r="L5" s="152"/>
      <c r="M5" s="147"/>
      <c r="N5" s="152"/>
      <c r="O5" s="152"/>
      <c r="P5" s="147"/>
      <c r="Q5" s="147"/>
    </row>
    <row r="6" spans="1:253" ht="11.25">
      <c r="A6" s="8" t="s">
        <v>22</v>
      </c>
      <c r="B6" s="1" t="s">
        <v>22</v>
      </c>
      <c r="C6" s="13" t="s">
        <v>22</v>
      </c>
      <c r="D6" s="13" t="s">
        <v>22</v>
      </c>
      <c r="E6" s="13" t="s">
        <v>22</v>
      </c>
      <c r="F6" s="13">
        <v>1</v>
      </c>
      <c r="G6" s="73">
        <v>2</v>
      </c>
      <c r="H6" s="73">
        <v>3</v>
      </c>
      <c r="I6" s="73">
        <v>4</v>
      </c>
      <c r="J6" s="73">
        <v>5</v>
      </c>
      <c r="K6" s="73">
        <v>6</v>
      </c>
      <c r="L6" s="73">
        <v>7</v>
      </c>
      <c r="M6" s="73">
        <v>8</v>
      </c>
      <c r="N6" s="73">
        <v>9</v>
      </c>
      <c r="O6" s="73">
        <v>10</v>
      </c>
      <c r="P6" s="73">
        <v>11</v>
      </c>
      <c r="Q6" s="73">
        <v>12</v>
      </c>
      <c r="R6" s="20"/>
    </row>
    <row r="7" spans="1:253" s="21" customFormat="1" ht="11.25">
      <c r="A7" s="66"/>
      <c r="B7" s="66"/>
      <c r="C7" s="66"/>
      <c r="D7" s="66"/>
      <c r="E7" s="66" t="s">
        <v>13</v>
      </c>
      <c r="F7" s="71">
        <f>F8</f>
        <v>1143269509.5400007</v>
      </c>
      <c r="G7" s="71">
        <f t="shared" ref="G7:Q7" si="0">G8</f>
        <v>310398317.24000001</v>
      </c>
      <c r="H7" s="71">
        <f t="shared" si="0"/>
        <v>236739199.34</v>
      </c>
      <c r="I7" s="71">
        <f t="shared" si="0"/>
        <v>41659524.979999997</v>
      </c>
      <c r="J7" s="71">
        <f t="shared" si="0"/>
        <v>19183107.43</v>
      </c>
      <c r="K7" s="71">
        <f t="shared" si="0"/>
        <v>1883305.49</v>
      </c>
      <c r="L7" s="71">
        <f t="shared" si="0"/>
        <v>10933180</v>
      </c>
      <c r="M7" s="71">
        <f t="shared" si="0"/>
        <v>658989982.75999999</v>
      </c>
      <c r="N7" s="71">
        <f t="shared" si="0"/>
        <v>0</v>
      </c>
      <c r="O7" s="71">
        <f t="shared" si="0"/>
        <v>1000000</v>
      </c>
      <c r="P7" s="71">
        <f t="shared" si="0"/>
        <v>657989982.75999999</v>
      </c>
      <c r="Q7" s="71">
        <f t="shared" si="0"/>
        <v>0</v>
      </c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</row>
    <row r="8" spans="1:253" ht="11.25">
      <c r="A8" s="66"/>
      <c r="B8" s="66"/>
      <c r="C8" s="66"/>
      <c r="D8" s="66" t="s">
        <v>114</v>
      </c>
      <c r="E8" s="66" t="s">
        <v>115</v>
      </c>
      <c r="F8" s="71">
        <f>SUM(F9:F208)</f>
        <v>1143269509.5400007</v>
      </c>
      <c r="G8" s="71">
        <v>310398317.24000001</v>
      </c>
      <c r="H8" s="71">
        <v>236739199.34</v>
      </c>
      <c r="I8" s="71">
        <v>41659524.979999997</v>
      </c>
      <c r="J8" s="71">
        <v>19183107.43</v>
      </c>
      <c r="K8" s="71">
        <v>1883305.49</v>
      </c>
      <c r="L8" s="71">
        <v>10933180</v>
      </c>
      <c r="M8" s="71">
        <v>658989982.75999999</v>
      </c>
      <c r="N8" s="71">
        <v>0</v>
      </c>
      <c r="O8" s="71">
        <v>1000000</v>
      </c>
      <c r="P8" s="71">
        <v>657989982.75999999</v>
      </c>
      <c r="Q8" s="71">
        <v>0</v>
      </c>
    </row>
    <row r="9" spans="1:253" ht="11.25">
      <c r="A9" s="66" t="s">
        <v>286</v>
      </c>
      <c r="B9" s="66" t="s">
        <v>287</v>
      </c>
      <c r="C9" s="66" t="s">
        <v>288</v>
      </c>
      <c r="D9" s="66" t="s">
        <v>116</v>
      </c>
      <c r="E9" s="66" t="s">
        <v>117</v>
      </c>
      <c r="F9" s="71">
        <f>G9+M9</f>
        <v>1400000</v>
      </c>
      <c r="G9" s="71">
        <f>H9+I9+J9+K9+L9</f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f>N9+O9+P9+Q9</f>
        <v>1400000</v>
      </c>
      <c r="N9" s="71">
        <v>0</v>
      </c>
      <c r="O9" s="71">
        <v>0</v>
      </c>
      <c r="P9" s="71">
        <v>1400000</v>
      </c>
      <c r="Q9" s="71">
        <v>0</v>
      </c>
    </row>
    <row r="10" spans="1:253" ht="11.25">
      <c r="A10" s="66" t="s">
        <v>286</v>
      </c>
      <c r="B10" s="66" t="s">
        <v>287</v>
      </c>
      <c r="C10" s="66" t="s">
        <v>287</v>
      </c>
      <c r="D10" s="66" t="s">
        <v>116</v>
      </c>
      <c r="E10" s="66" t="s">
        <v>117</v>
      </c>
      <c r="F10" s="71">
        <f t="shared" ref="F10:F76" si="1">G10+M10</f>
        <v>4098698.22</v>
      </c>
      <c r="G10" s="71">
        <f t="shared" ref="G10:G76" si="2">H10+I10+J10+K10+L10</f>
        <v>3762059.35</v>
      </c>
      <c r="H10" s="71">
        <v>3342508.67</v>
      </c>
      <c r="I10" s="71">
        <v>0</v>
      </c>
      <c r="J10" s="71">
        <v>289690.68</v>
      </c>
      <c r="K10" s="71">
        <v>0</v>
      </c>
      <c r="L10" s="71">
        <v>129860</v>
      </c>
      <c r="M10" s="71">
        <f t="shared" ref="M10:M76" si="3">N10+O10+P10+Q10</f>
        <v>336638.87</v>
      </c>
      <c r="N10" s="71">
        <v>0</v>
      </c>
      <c r="O10" s="71">
        <v>0</v>
      </c>
      <c r="P10" s="71">
        <v>336638.87</v>
      </c>
      <c r="Q10" s="71">
        <v>0</v>
      </c>
    </row>
    <row r="11" spans="1:253" ht="11.25">
      <c r="A11" s="66" t="s">
        <v>286</v>
      </c>
      <c r="B11" s="66" t="s">
        <v>289</v>
      </c>
      <c r="C11" s="66" t="s">
        <v>287</v>
      </c>
      <c r="D11" s="66" t="s">
        <v>118</v>
      </c>
      <c r="E11" s="66" t="s">
        <v>119</v>
      </c>
      <c r="F11" s="71">
        <f t="shared" si="1"/>
        <v>2981151.45</v>
      </c>
      <c r="G11" s="71">
        <f t="shared" si="2"/>
        <v>2947651.45</v>
      </c>
      <c r="H11" s="71">
        <v>2665421.9500000002</v>
      </c>
      <c r="I11" s="71">
        <v>0</v>
      </c>
      <c r="J11" s="71">
        <v>193949.5</v>
      </c>
      <c r="K11" s="71">
        <v>0</v>
      </c>
      <c r="L11" s="71">
        <v>88280</v>
      </c>
      <c r="M11" s="71">
        <f t="shared" si="3"/>
        <v>33500</v>
      </c>
      <c r="N11" s="71">
        <v>0</v>
      </c>
      <c r="O11" s="71">
        <v>0</v>
      </c>
      <c r="P11" s="71">
        <v>33500</v>
      </c>
      <c r="Q11" s="71">
        <v>0</v>
      </c>
    </row>
    <row r="12" spans="1:253" ht="11.25">
      <c r="A12" s="66" t="s">
        <v>286</v>
      </c>
      <c r="B12" s="66" t="s">
        <v>290</v>
      </c>
      <c r="C12" s="66" t="s">
        <v>287</v>
      </c>
      <c r="D12" s="66" t="s">
        <v>120</v>
      </c>
      <c r="E12" s="66" t="s">
        <v>121</v>
      </c>
      <c r="F12" s="71">
        <f t="shared" si="1"/>
        <v>5033406.8500000006</v>
      </c>
      <c r="G12" s="71">
        <f t="shared" si="2"/>
        <v>4809156.8500000006</v>
      </c>
      <c r="H12" s="71">
        <v>4203881.53</v>
      </c>
      <c r="I12" s="71">
        <v>0</v>
      </c>
      <c r="J12" s="71">
        <v>400975.32</v>
      </c>
      <c r="K12" s="71">
        <v>0</v>
      </c>
      <c r="L12" s="71">
        <v>204300</v>
      </c>
      <c r="M12" s="71">
        <f t="shared" si="3"/>
        <v>224250</v>
      </c>
      <c r="N12" s="71">
        <v>0</v>
      </c>
      <c r="O12" s="71">
        <v>0</v>
      </c>
      <c r="P12" s="71">
        <v>224250</v>
      </c>
      <c r="Q12" s="71">
        <v>0</v>
      </c>
    </row>
    <row r="13" spans="1:253" ht="11.25">
      <c r="A13" s="66" t="s">
        <v>286</v>
      </c>
      <c r="B13" s="66" t="s">
        <v>290</v>
      </c>
      <c r="C13" s="66" t="s">
        <v>291</v>
      </c>
      <c r="D13" s="66" t="s">
        <v>122</v>
      </c>
      <c r="E13" s="66" t="s">
        <v>123</v>
      </c>
      <c r="F13" s="71">
        <f t="shared" si="1"/>
        <v>1539209.21</v>
      </c>
      <c r="G13" s="71">
        <f t="shared" si="2"/>
        <v>1496209.21</v>
      </c>
      <c r="H13" s="71">
        <v>1380074.27</v>
      </c>
      <c r="I13" s="71">
        <v>0</v>
      </c>
      <c r="J13" s="71">
        <v>64834.94</v>
      </c>
      <c r="K13" s="71">
        <v>0</v>
      </c>
      <c r="L13" s="71">
        <v>51300</v>
      </c>
      <c r="M13" s="71">
        <f t="shared" si="3"/>
        <v>43000</v>
      </c>
      <c r="N13" s="71">
        <v>0</v>
      </c>
      <c r="O13" s="71">
        <v>0</v>
      </c>
      <c r="P13" s="71">
        <v>43000</v>
      </c>
      <c r="Q13" s="71">
        <v>0</v>
      </c>
    </row>
    <row r="14" spans="1:253" ht="11.25">
      <c r="A14" s="66" t="s">
        <v>286</v>
      </c>
      <c r="B14" s="66" t="s">
        <v>290</v>
      </c>
      <c r="C14" s="66" t="s">
        <v>290</v>
      </c>
      <c r="D14" s="66" t="s">
        <v>124</v>
      </c>
      <c r="E14" s="66" t="s">
        <v>125</v>
      </c>
      <c r="F14" s="71">
        <f t="shared" si="1"/>
        <v>9868209.6199999992</v>
      </c>
      <c r="G14" s="71">
        <f t="shared" si="2"/>
        <v>6987532.8999999994</v>
      </c>
      <c r="H14" s="71">
        <v>0</v>
      </c>
      <c r="I14" s="71">
        <v>6332586.7599999998</v>
      </c>
      <c r="J14" s="71">
        <v>0</v>
      </c>
      <c r="K14" s="71">
        <v>372946.14</v>
      </c>
      <c r="L14" s="71">
        <v>282000</v>
      </c>
      <c r="M14" s="71">
        <f t="shared" si="3"/>
        <v>2880676.72</v>
      </c>
      <c r="N14" s="71">
        <v>0</v>
      </c>
      <c r="O14" s="71">
        <v>0</v>
      </c>
      <c r="P14" s="71">
        <v>2880676.72</v>
      </c>
      <c r="Q14" s="71">
        <v>0</v>
      </c>
    </row>
    <row r="15" spans="1:253" ht="11.25">
      <c r="A15" s="66" t="s">
        <v>286</v>
      </c>
      <c r="B15" s="66" t="s">
        <v>290</v>
      </c>
      <c r="C15" s="66" t="s">
        <v>291</v>
      </c>
      <c r="D15" s="66" t="s">
        <v>126</v>
      </c>
      <c r="E15" s="66" t="s">
        <v>127</v>
      </c>
      <c r="F15" s="71">
        <f t="shared" si="1"/>
        <v>10574386.530000001</v>
      </c>
      <c r="G15" s="71">
        <f t="shared" si="2"/>
        <v>8994991.5300000012</v>
      </c>
      <c r="H15" s="71">
        <v>8013027.5700000003</v>
      </c>
      <c r="I15" s="71">
        <v>0</v>
      </c>
      <c r="J15" s="71">
        <v>582643.96</v>
      </c>
      <c r="K15" s="71">
        <v>0</v>
      </c>
      <c r="L15" s="71">
        <v>399320</v>
      </c>
      <c r="M15" s="71">
        <f t="shared" si="3"/>
        <v>1579395</v>
      </c>
      <c r="N15" s="71">
        <v>0</v>
      </c>
      <c r="O15" s="71">
        <v>0</v>
      </c>
      <c r="P15" s="71">
        <v>1579395</v>
      </c>
      <c r="Q15" s="71">
        <v>0</v>
      </c>
    </row>
    <row r="16" spans="1:253" ht="11.25">
      <c r="A16" s="66" t="s">
        <v>286</v>
      </c>
      <c r="B16" s="66" t="s">
        <v>290</v>
      </c>
      <c r="C16" s="66" t="s">
        <v>291</v>
      </c>
      <c r="D16" s="66" t="s">
        <v>128</v>
      </c>
      <c r="E16" s="66" t="s">
        <v>129</v>
      </c>
      <c r="F16" s="71">
        <f t="shared" si="1"/>
        <v>8815523.1600000001</v>
      </c>
      <c r="G16" s="71">
        <f t="shared" si="2"/>
        <v>7413073.1600000001</v>
      </c>
      <c r="H16" s="71">
        <v>6515681.4400000004</v>
      </c>
      <c r="I16" s="71">
        <v>0</v>
      </c>
      <c r="J16" s="71">
        <v>544591.72</v>
      </c>
      <c r="K16" s="71">
        <v>0</v>
      </c>
      <c r="L16" s="71">
        <v>352800</v>
      </c>
      <c r="M16" s="71">
        <f t="shared" si="3"/>
        <v>1402450</v>
      </c>
      <c r="N16" s="71">
        <v>0</v>
      </c>
      <c r="O16" s="71">
        <v>0</v>
      </c>
      <c r="P16" s="71">
        <v>1402450</v>
      </c>
      <c r="Q16" s="71">
        <v>0</v>
      </c>
    </row>
    <row r="17" spans="1:17" ht="11.25">
      <c r="A17" s="66" t="s">
        <v>286</v>
      </c>
      <c r="B17" s="66" t="s">
        <v>290</v>
      </c>
      <c r="C17" s="66" t="s">
        <v>291</v>
      </c>
      <c r="D17" s="66" t="s">
        <v>130</v>
      </c>
      <c r="E17" s="66" t="s">
        <v>131</v>
      </c>
      <c r="F17" s="71">
        <f t="shared" si="1"/>
        <v>9059184.5899999999</v>
      </c>
      <c r="G17" s="71">
        <f t="shared" si="2"/>
        <v>7576434.5899999999</v>
      </c>
      <c r="H17" s="71">
        <v>6670056.4500000002</v>
      </c>
      <c r="I17" s="71">
        <v>0</v>
      </c>
      <c r="J17" s="71">
        <v>568778.14</v>
      </c>
      <c r="K17" s="71">
        <v>0</v>
      </c>
      <c r="L17" s="71">
        <v>337600</v>
      </c>
      <c r="M17" s="71">
        <f t="shared" si="3"/>
        <v>1482750</v>
      </c>
      <c r="N17" s="71">
        <v>0</v>
      </c>
      <c r="O17" s="71">
        <v>0</v>
      </c>
      <c r="P17" s="71">
        <v>1482750</v>
      </c>
      <c r="Q17" s="71">
        <v>0</v>
      </c>
    </row>
    <row r="18" spans="1:17" ht="11.25">
      <c r="A18" s="66" t="s">
        <v>286</v>
      </c>
      <c r="B18" s="66" t="s">
        <v>290</v>
      </c>
      <c r="C18" s="66" t="s">
        <v>291</v>
      </c>
      <c r="D18" s="66" t="s">
        <v>132</v>
      </c>
      <c r="E18" s="66" t="s">
        <v>133</v>
      </c>
      <c r="F18" s="71">
        <f t="shared" si="1"/>
        <v>11144188.120000001</v>
      </c>
      <c r="G18" s="71">
        <f t="shared" si="2"/>
        <v>9849638.120000001</v>
      </c>
      <c r="H18" s="71">
        <v>8820874.8200000003</v>
      </c>
      <c r="I18" s="71">
        <v>0</v>
      </c>
      <c r="J18" s="71">
        <v>586863.30000000005</v>
      </c>
      <c r="K18" s="71">
        <v>0</v>
      </c>
      <c r="L18" s="71">
        <v>441900</v>
      </c>
      <c r="M18" s="71">
        <f t="shared" si="3"/>
        <v>1294550</v>
      </c>
      <c r="N18" s="71">
        <v>0</v>
      </c>
      <c r="O18" s="71">
        <v>0</v>
      </c>
      <c r="P18" s="71">
        <v>1294550</v>
      </c>
      <c r="Q18" s="71">
        <v>0</v>
      </c>
    </row>
    <row r="19" spans="1:17" ht="11.25">
      <c r="A19" s="66" t="s">
        <v>286</v>
      </c>
      <c r="B19" s="66" t="s">
        <v>290</v>
      </c>
      <c r="C19" s="66" t="s">
        <v>291</v>
      </c>
      <c r="D19" s="66" t="s">
        <v>134</v>
      </c>
      <c r="E19" s="66" t="s">
        <v>135</v>
      </c>
      <c r="F19" s="71">
        <f t="shared" si="1"/>
        <v>10583634.699999999</v>
      </c>
      <c r="G19" s="71">
        <f t="shared" si="2"/>
        <v>9110384.6999999993</v>
      </c>
      <c r="H19" s="71">
        <v>8138542.96</v>
      </c>
      <c r="I19" s="71">
        <v>0</v>
      </c>
      <c r="J19" s="71">
        <v>566841.74</v>
      </c>
      <c r="K19" s="71">
        <v>0</v>
      </c>
      <c r="L19" s="71">
        <v>405000</v>
      </c>
      <c r="M19" s="71">
        <f t="shared" si="3"/>
        <v>1473250</v>
      </c>
      <c r="N19" s="71">
        <v>0</v>
      </c>
      <c r="O19" s="71">
        <v>0</v>
      </c>
      <c r="P19" s="71">
        <v>1473250</v>
      </c>
      <c r="Q19" s="71">
        <v>0</v>
      </c>
    </row>
    <row r="20" spans="1:17" ht="11.25">
      <c r="A20" s="66" t="s">
        <v>286</v>
      </c>
      <c r="B20" s="66" t="s">
        <v>290</v>
      </c>
      <c r="C20" s="66" t="s">
        <v>291</v>
      </c>
      <c r="D20" s="66" t="s">
        <v>136</v>
      </c>
      <c r="E20" s="66" t="s">
        <v>137</v>
      </c>
      <c r="F20" s="71">
        <f t="shared" si="1"/>
        <v>11847165.869999999</v>
      </c>
      <c r="G20" s="71">
        <f t="shared" si="2"/>
        <v>9968115.8699999992</v>
      </c>
      <c r="H20" s="71">
        <v>9007240.9499999993</v>
      </c>
      <c r="I20" s="71">
        <v>0</v>
      </c>
      <c r="J20" s="71">
        <v>621674.92000000004</v>
      </c>
      <c r="K20" s="71">
        <v>0</v>
      </c>
      <c r="L20" s="71">
        <v>339200</v>
      </c>
      <c r="M20" s="71">
        <f t="shared" si="3"/>
        <v>1879050</v>
      </c>
      <c r="N20" s="71">
        <v>0</v>
      </c>
      <c r="O20" s="71">
        <v>0</v>
      </c>
      <c r="P20" s="71">
        <v>1879050</v>
      </c>
      <c r="Q20" s="71">
        <v>0</v>
      </c>
    </row>
    <row r="21" spans="1:17" ht="11.25">
      <c r="A21" s="66" t="s">
        <v>286</v>
      </c>
      <c r="B21" s="66" t="s">
        <v>290</v>
      </c>
      <c r="C21" s="66" t="s">
        <v>291</v>
      </c>
      <c r="D21" s="66" t="s">
        <v>138</v>
      </c>
      <c r="E21" s="66" t="s">
        <v>139</v>
      </c>
      <c r="F21" s="71">
        <f t="shared" si="1"/>
        <v>12286289.91</v>
      </c>
      <c r="G21" s="71">
        <f t="shared" si="2"/>
        <v>10113739.91</v>
      </c>
      <c r="H21" s="71">
        <v>9035568.6300000008</v>
      </c>
      <c r="I21" s="71">
        <v>0</v>
      </c>
      <c r="J21" s="71">
        <v>609771.28</v>
      </c>
      <c r="K21" s="71">
        <v>0</v>
      </c>
      <c r="L21" s="71">
        <v>468400</v>
      </c>
      <c r="M21" s="71">
        <f t="shared" si="3"/>
        <v>2172550</v>
      </c>
      <c r="N21" s="71">
        <v>0</v>
      </c>
      <c r="O21" s="71">
        <v>0</v>
      </c>
      <c r="P21" s="71">
        <v>2172550</v>
      </c>
      <c r="Q21" s="71">
        <v>0</v>
      </c>
    </row>
    <row r="22" spans="1:17" ht="11.25">
      <c r="A22" s="66" t="s">
        <v>286</v>
      </c>
      <c r="B22" s="66" t="s">
        <v>292</v>
      </c>
      <c r="C22" s="66" t="s">
        <v>293</v>
      </c>
      <c r="D22" s="66" t="s">
        <v>140</v>
      </c>
      <c r="E22" s="66" t="s">
        <v>141</v>
      </c>
      <c r="F22" s="71">
        <f t="shared" si="1"/>
        <v>200000</v>
      </c>
      <c r="G22" s="71">
        <f t="shared" si="2"/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f t="shared" si="3"/>
        <v>200000</v>
      </c>
      <c r="N22" s="71">
        <v>0</v>
      </c>
      <c r="O22" s="71">
        <v>0</v>
      </c>
      <c r="P22" s="71">
        <v>200000</v>
      </c>
      <c r="Q22" s="71">
        <v>0</v>
      </c>
    </row>
    <row r="23" spans="1:17" ht="11.25">
      <c r="A23" s="66" t="s">
        <v>286</v>
      </c>
      <c r="B23" s="66" t="s">
        <v>294</v>
      </c>
      <c r="C23" s="66" t="s">
        <v>291</v>
      </c>
      <c r="D23" s="66" t="s">
        <v>140</v>
      </c>
      <c r="E23" s="66" t="s">
        <v>141</v>
      </c>
      <c r="F23" s="71">
        <f t="shared" si="1"/>
        <v>10000</v>
      </c>
      <c r="G23" s="71">
        <f t="shared" si="2"/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f t="shared" si="3"/>
        <v>10000</v>
      </c>
      <c r="N23" s="71">
        <v>0</v>
      </c>
      <c r="O23" s="71">
        <v>0</v>
      </c>
      <c r="P23" s="71">
        <v>10000</v>
      </c>
      <c r="Q23" s="71">
        <v>0</v>
      </c>
    </row>
    <row r="24" spans="1:17" ht="11.25">
      <c r="A24" s="66" t="s">
        <v>295</v>
      </c>
      <c r="B24" s="66" t="s">
        <v>287</v>
      </c>
      <c r="C24" s="66" t="s">
        <v>287</v>
      </c>
      <c r="D24" s="66" t="s">
        <v>140</v>
      </c>
      <c r="E24" s="66" t="s">
        <v>141</v>
      </c>
      <c r="F24" s="71">
        <f t="shared" si="1"/>
        <v>50000</v>
      </c>
      <c r="G24" s="71">
        <f t="shared" si="2"/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f t="shared" si="3"/>
        <v>50000</v>
      </c>
      <c r="N24" s="71">
        <v>0</v>
      </c>
      <c r="O24" s="71">
        <v>0</v>
      </c>
      <c r="P24" s="71">
        <v>50000</v>
      </c>
      <c r="Q24" s="71">
        <v>0</v>
      </c>
    </row>
    <row r="25" spans="1:17" ht="11.25">
      <c r="A25" s="66" t="s">
        <v>286</v>
      </c>
      <c r="B25" s="66" t="s">
        <v>294</v>
      </c>
      <c r="C25" s="66" t="s">
        <v>287</v>
      </c>
      <c r="D25" s="66" t="s">
        <v>140</v>
      </c>
      <c r="E25" s="66" t="s">
        <v>141</v>
      </c>
      <c r="F25" s="71">
        <f t="shared" si="1"/>
        <v>2451431.12</v>
      </c>
      <c r="G25" s="71">
        <f t="shared" si="2"/>
        <v>2419931.12</v>
      </c>
      <c r="H25" s="71">
        <v>2165450.48</v>
      </c>
      <c r="I25" s="71">
        <v>0</v>
      </c>
      <c r="J25" s="71">
        <v>139580.64000000001</v>
      </c>
      <c r="K25" s="71">
        <v>0</v>
      </c>
      <c r="L25" s="71">
        <v>114900</v>
      </c>
      <c r="M25" s="71">
        <f t="shared" si="3"/>
        <v>31500</v>
      </c>
      <c r="N25" s="71">
        <v>0</v>
      </c>
      <c r="O25" s="71">
        <v>0</v>
      </c>
      <c r="P25" s="71">
        <v>31500</v>
      </c>
      <c r="Q25" s="71">
        <v>0</v>
      </c>
    </row>
    <row r="26" spans="1:17" ht="11.25">
      <c r="A26" s="66" t="s">
        <v>296</v>
      </c>
      <c r="B26" s="66" t="s">
        <v>288</v>
      </c>
      <c r="C26" s="66" t="s">
        <v>287</v>
      </c>
      <c r="D26" s="66" t="s">
        <v>140</v>
      </c>
      <c r="E26" s="66" t="s">
        <v>141</v>
      </c>
      <c r="F26" s="71">
        <f t="shared" si="1"/>
        <v>1000000</v>
      </c>
      <c r="G26" s="71">
        <f t="shared" si="2"/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f t="shared" si="3"/>
        <v>1000000</v>
      </c>
      <c r="N26" s="71">
        <v>0</v>
      </c>
      <c r="O26" s="71">
        <v>1000000</v>
      </c>
      <c r="P26" s="71">
        <v>0</v>
      </c>
      <c r="Q26" s="71">
        <v>0</v>
      </c>
    </row>
    <row r="27" spans="1:17" ht="11.25">
      <c r="A27" s="66" t="s">
        <v>286</v>
      </c>
      <c r="B27" s="66" t="s">
        <v>291</v>
      </c>
      <c r="C27" s="66" t="s">
        <v>291</v>
      </c>
      <c r="D27" s="66" t="s">
        <v>140</v>
      </c>
      <c r="E27" s="66" t="s">
        <v>141</v>
      </c>
      <c r="F27" s="71">
        <f t="shared" si="1"/>
        <v>1100000</v>
      </c>
      <c r="G27" s="71">
        <f t="shared" si="2"/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f t="shared" si="3"/>
        <v>1100000</v>
      </c>
      <c r="N27" s="71">
        <v>0</v>
      </c>
      <c r="O27" s="71">
        <v>0</v>
      </c>
      <c r="P27" s="71">
        <v>1100000</v>
      </c>
      <c r="Q27" s="71">
        <v>0</v>
      </c>
    </row>
    <row r="28" spans="1:17" ht="11.25">
      <c r="A28" s="66" t="s">
        <v>286</v>
      </c>
      <c r="B28" s="66" t="s">
        <v>290</v>
      </c>
      <c r="C28" s="66" t="s">
        <v>293</v>
      </c>
      <c r="D28" s="66" t="s">
        <v>142</v>
      </c>
      <c r="E28" s="66" t="s">
        <v>143</v>
      </c>
      <c r="F28" s="71">
        <f t="shared" si="1"/>
        <v>2070000</v>
      </c>
      <c r="G28" s="71">
        <f t="shared" si="2"/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f t="shared" si="3"/>
        <v>2070000</v>
      </c>
      <c r="N28" s="71">
        <v>0</v>
      </c>
      <c r="O28" s="71">
        <v>0</v>
      </c>
      <c r="P28" s="71">
        <v>2070000</v>
      </c>
      <c r="Q28" s="71">
        <v>0</v>
      </c>
    </row>
    <row r="29" spans="1:17" ht="11.25">
      <c r="A29" s="66" t="s">
        <v>297</v>
      </c>
      <c r="B29" s="66" t="s">
        <v>290</v>
      </c>
      <c r="C29" s="66" t="s">
        <v>289</v>
      </c>
      <c r="D29" s="66" t="s">
        <v>142</v>
      </c>
      <c r="E29" s="66" t="s">
        <v>143</v>
      </c>
      <c r="F29" s="71">
        <f t="shared" si="1"/>
        <v>3000000</v>
      </c>
      <c r="G29" s="71">
        <f t="shared" si="2"/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f t="shared" si="3"/>
        <v>3000000</v>
      </c>
      <c r="N29" s="71">
        <v>0</v>
      </c>
      <c r="O29" s="71">
        <v>0</v>
      </c>
      <c r="P29" s="71">
        <v>3000000</v>
      </c>
      <c r="Q29" s="71">
        <v>0</v>
      </c>
    </row>
    <row r="30" spans="1:17" ht="11.25">
      <c r="A30" s="66" t="s">
        <v>286</v>
      </c>
      <c r="B30" s="66" t="s">
        <v>291</v>
      </c>
      <c r="C30" s="66" t="s">
        <v>291</v>
      </c>
      <c r="D30" s="66" t="s">
        <v>142</v>
      </c>
      <c r="E30" s="66" t="s">
        <v>143</v>
      </c>
      <c r="F30" s="71">
        <f t="shared" si="1"/>
        <v>86926333.840000004</v>
      </c>
      <c r="G30" s="71">
        <f t="shared" si="2"/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f t="shared" si="3"/>
        <v>86926333.840000004</v>
      </c>
      <c r="N30" s="71">
        <v>0</v>
      </c>
      <c r="O30" s="71">
        <v>0</v>
      </c>
      <c r="P30" s="71">
        <v>86926333.840000004</v>
      </c>
      <c r="Q30" s="71">
        <v>0</v>
      </c>
    </row>
    <row r="31" spans="1:17" ht="11.25">
      <c r="A31" s="66" t="s">
        <v>298</v>
      </c>
      <c r="B31" s="66" t="s">
        <v>299</v>
      </c>
      <c r="C31" s="66" t="s">
        <v>291</v>
      </c>
      <c r="D31" s="66" t="s">
        <v>142</v>
      </c>
      <c r="E31" s="66" t="s">
        <v>143</v>
      </c>
      <c r="F31" s="71">
        <f t="shared" si="1"/>
        <v>111960600</v>
      </c>
      <c r="G31" s="71">
        <f t="shared" si="2"/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f t="shared" si="3"/>
        <v>111960600</v>
      </c>
      <c r="N31" s="71">
        <v>0</v>
      </c>
      <c r="O31" s="71">
        <v>0</v>
      </c>
      <c r="P31" s="71">
        <v>111960600</v>
      </c>
      <c r="Q31" s="71">
        <v>0</v>
      </c>
    </row>
    <row r="32" spans="1:17" ht="11.25">
      <c r="A32" s="66" t="s">
        <v>286</v>
      </c>
      <c r="B32" s="66" t="s">
        <v>288</v>
      </c>
      <c r="C32" s="66" t="s">
        <v>299</v>
      </c>
      <c r="D32" s="66" t="s">
        <v>142</v>
      </c>
      <c r="E32" s="66" t="s">
        <v>143</v>
      </c>
      <c r="F32" s="71">
        <f t="shared" si="1"/>
        <v>252763</v>
      </c>
      <c r="G32" s="71">
        <f t="shared" si="2"/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f t="shared" si="3"/>
        <v>252763</v>
      </c>
      <c r="N32" s="71">
        <v>0</v>
      </c>
      <c r="O32" s="71">
        <v>0</v>
      </c>
      <c r="P32" s="71">
        <v>252763</v>
      </c>
      <c r="Q32" s="71">
        <v>0</v>
      </c>
    </row>
    <row r="33" spans="1:17" ht="11.25">
      <c r="A33" s="66" t="s">
        <v>296</v>
      </c>
      <c r="B33" s="66" t="s">
        <v>294</v>
      </c>
      <c r="C33" s="66" t="s">
        <v>291</v>
      </c>
      <c r="D33" s="66" t="s">
        <v>142</v>
      </c>
      <c r="E33" s="66" t="s">
        <v>143</v>
      </c>
      <c r="F33" s="71">
        <f t="shared" si="1"/>
        <v>800000</v>
      </c>
      <c r="G33" s="71">
        <f t="shared" si="2"/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f t="shared" si="3"/>
        <v>800000</v>
      </c>
      <c r="N33" s="71">
        <v>0</v>
      </c>
      <c r="O33" s="71">
        <v>0</v>
      </c>
      <c r="P33" s="71">
        <v>800000</v>
      </c>
      <c r="Q33" s="71">
        <v>0</v>
      </c>
    </row>
    <row r="34" spans="1:17" ht="11.25">
      <c r="A34" s="66" t="s">
        <v>296</v>
      </c>
      <c r="B34" s="66" t="s">
        <v>292</v>
      </c>
      <c r="C34" s="66" t="s">
        <v>289</v>
      </c>
      <c r="D34" s="66" t="s">
        <v>142</v>
      </c>
      <c r="E34" s="66" t="s">
        <v>143</v>
      </c>
      <c r="F34" s="71">
        <f t="shared" si="1"/>
        <v>520000</v>
      </c>
      <c r="G34" s="71">
        <f t="shared" si="2"/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f t="shared" si="3"/>
        <v>520000</v>
      </c>
      <c r="N34" s="71">
        <v>0</v>
      </c>
      <c r="O34" s="71">
        <v>0</v>
      </c>
      <c r="P34" s="71">
        <v>520000</v>
      </c>
      <c r="Q34" s="71">
        <v>0</v>
      </c>
    </row>
    <row r="35" spans="1:17" ht="11.25">
      <c r="A35" s="66" t="s">
        <v>286</v>
      </c>
      <c r="B35" s="66" t="s">
        <v>288</v>
      </c>
      <c r="C35" s="66" t="s">
        <v>291</v>
      </c>
      <c r="D35" s="66" t="s">
        <v>142</v>
      </c>
      <c r="E35" s="66" t="s">
        <v>143</v>
      </c>
      <c r="F35" s="71">
        <f t="shared" si="1"/>
        <v>800000</v>
      </c>
      <c r="G35" s="71">
        <f t="shared" si="2"/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f t="shared" si="3"/>
        <v>800000</v>
      </c>
      <c r="N35" s="71">
        <v>0</v>
      </c>
      <c r="O35" s="71">
        <v>0</v>
      </c>
      <c r="P35" s="71">
        <v>800000</v>
      </c>
      <c r="Q35" s="71">
        <v>0</v>
      </c>
    </row>
    <row r="36" spans="1:17" ht="11.25">
      <c r="A36" s="66" t="s">
        <v>286</v>
      </c>
      <c r="B36" s="66" t="s">
        <v>290</v>
      </c>
      <c r="C36" s="66" t="s">
        <v>287</v>
      </c>
      <c r="D36" s="66" t="s">
        <v>142</v>
      </c>
      <c r="E36" s="66" t="s">
        <v>143</v>
      </c>
      <c r="F36" s="71">
        <f t="shared" si="1"/>
        <v>4306035</v>
      </c>
      <c r="G36" s="71">
        <f t="shared" si="2"/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f t="shared" si="3"/>
        <v>4306035</v>
      </c>
      <c r="N36" s="71">
        <v>0</v>
      </c>
      <c r="O36" s="71">
        <v>0</v>
      </c>
      <c r="P36" s="71">
        <v>4306035</v>
      </c>
      <c r="Q36" s="71">
        <v>0</v>
      </c>
    </row>
    <row r="37" spans="1:17" ht="11.25">
      <c r="A37" s="66" t="s">
        <v>286</v>
      </c>
      <c r="B37" s="66" t="s">
        <v>288</v>
      </c>
      <c r="C37" s="66" t="s">
        <v>287</v>
      </c>
      <c r="D37" s="66" t="s">
        <v>142</v>
      </c>
      <c r="E37" s="66" t="s">
        <v>143</v>
      </c>
      <c r="F37" s="71">
        <f t="shared" si="1"/>
        <v>2529235.4699999997</v>
      </c>
      <c r="G37" s="71">
        <f t="shared" si="2"/>
        <v>2426235.4699999997</v>
      </c>
      <c r="H37" s="71">
        <v>2203904.15</v>
      </c>
      <c r="I37" s="71">
        <v>0</v>
      </c>
      <c r="J37" s="71">
        <v>127631.32</v>
      </c>
      <c r="K37" s="71">
        <v>0</v>
      </c>
      <c r="L37" s="71">
        <v>94700</v>
      </c>
      <c r="M37" s="71">
        <f t="shared" si="3"/>
        <v>103000</v>
      </c>
      <c r="N37" s="71">
        <v>0</v>
      </c>
      <c r="O37" s="71">
        <v>0</v>
      </c>
      <c r="P37" s="71">
        <v>103000</v>
      </c>
      <c r="Q37" s="71">
        <v>0</v>
      </c>
    </row>
    <row r="38" spans="1:17" ht="11.25">
      <c r="A38" s="66" t="s">
        <v>286</v>
      </c>
      <c r="B38" s="66" t="s">
        <v>300</v>
      </c>
      <c r="C38" s="66" t="s">
        <v>287</v>
      </c>
      <c r="D38" s="66" t="s">
        <v>142</v>
      </c>
      <c r="E38" s="66" t="s">
        <v>143</v>
      </c>
      <c r="F38" s="71">
        <f t="shared" si="1"/>
        <v>240000</v>
      </c>
      <c r="G38" s="71">
        <f t="shared" si="2"/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f t="shared" si="3"/>
        <v>240000</v>
      </c>
      <c r="N38" s="71">
        <v>0</v>
      </c>
      <c r="O38" s="71">
        <v>0</v>
      </c>
      <c r="P38" s="71">
        <v>240000</v>
      </c>
      <c r="Q38" s="71">
        <v>0</v>
      </c>
    </row>
    <row r="39" spans="1:17" ht="11.25">
      <c r="A39" s="66" t="s">
        <v>301</v>
      </c>
      <c r="B39" s="66" t="s">
        <v>287</v>
      </c>
      <c r="C39" s="66" t="s">
        <v>287</v>
      </c>
      <c r="D39" s="66" t="s">
        <v>142</v>
      </c>
      <c r="E39" s="66" t="s">
        <v>143</v>
      </c>
      <c r="F39" s="71">
        <f t="shared" si="1"/>
        <v>180000</v>
      </c>
      <c r="G39" s="71">
        <f t="shared" si="2"/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f t="shared" si="3"/>
        <v>180000</v>
      </c>
      <c r="N39" s="71">
        <v>0</v>
      </c>
      <c r="O39" s="71">
        <v>0</v>
      </c>
      <c r="P39" s="71">
        <v>180000</v>
      </c>
      <c r="Q39" s="71">
        <v>0</v>
      </c>
    </row>
    <row r="40" spans="1:17" ht="11.25">
      <c r="A40" s="66" t="s">
        <v>376</v>
      </c>
      <c r="B40" s="66" t="s">
        <v>377</v>
      </c>
      <c r="C40" s="66" t="s">
        <v>378</v>
      </c>
      <c r="D40" s="66" t="s">
        <v>379</v>
      </c>
      <c r="E40" s="66" t="s">
        <v>143</v>
      </c>
      <c r="F40" s="71">
        <f t="shared" ref="F40" si="4">G40+M40</f>
        <v>8898000</v>
      </c>
      <c r="G40" s="71">
        <f t="shared" ref="G40" si="5">H40+I40+J40+K40+L40</f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f t="shared" ref="M40" si="6">N40+O40+P40+Q40</f>
        <v>8898000</v>
      </c>
      <c r="N40" s="71">
        <v>0</v>
      </c>
      <c r="O40" s="71">
        <v>0</v>
      </c>
      <c r="P40" s="71">
        <v>8898000</v>
      </c>
      <c r="Q40" s="71">
        <v>0</v>
      </c>
    </row>
    <row r="41" spans="1:17" ht="11.25">
      <c r="A41" s="66" t="s">
        <v>387</v>
      </c>
      <c r="B41" s="66" t="s">
        <v>388</v>
      </c>
      <c r="C41" s="66" t="s">
        <v>389</v>
      </c>
      <c r="D41" s="66" t="s">
        <v>379</v>
      </c>
      <c r="E41" s="66" t="s">
        <v>143</v>
      </c>
      <c r="F41" s="71">
        <f t="shared" ref="F41" si="7">G41+M41</f>
        <v>2630000</v>
      </c>
      <c r="G41" s="71">
        <f t="shared" ref="G41" si="8">H41+I41+J41+K41+L41</f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f t="shared" ref="M41" si="9">N41+O41+P41+Q41</f>
        <v>2630000</v>
      </c>
      <c r="N41" s="71">
        <v>0</v>
      </c>
      <c r="O41" s="71">
        <v>0</v>
      </c>
      <c r="P41" s="71">
        <v>2630000</v>
      </c>
      <c r="Q41" s="71">
        <v>0</v>
      </c>
    </row>
    <row r="42" spans="1:17" ht="11.25">
      <c r="A42" s="66" t="s">
        <v>394</v>
      </c>
      <c r="B42" s="66"/>
      <c r="C42" s="66"/>
      <c r="D42" s="66" t="s">
        <v>379</v>
      </c>
      <c r="E42" s="66" t="s">
        <v>143</v>
      </c>
      <c r="F42" s="71">
        <f t="shared" ref="F42" si="10">G42+M42</f>
        <v>9000000</v>
      </c>
      <c r="G42" s="71">
        <f t="shared" ref="G42" si="11">H42+I42+J42+K42+L42</f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f t="shared" ref="M42" si="12">N42+O42+P42+Q42</f>
        <v>9000000</v>
      </c>
      <c r="N42" s="71">
        <v>0</v>
      </c>
      <c r="O42" s="71">
        <v>0</v>
      </c>
      <c r="P42" s="71">
        <v>9000000</v>
      </c>
      <c r="Q42" s="71">
        <v>0</v>
      </c>
    </row>
    <row r="43" spans="1:17" ht="11.25">
      <c r="A43" s="66" t="s">
        <v>286</v>
      </c>
      <c r="B43" s="66" t="s">
        <v>302</v>
      </c>
      <c r="C43" s="66" t="s">
        <v>287</v>
      </c>
      <c r="D43" s="66" t="s">
        <v>144</v>
      </c>
      <c r="E43" s="66" t="s">
        <v>145</v>
      </c>
      <c r="F43" s="71">
        <f t="shared" si="1"/>
        <v>5291883.8</v>
      </c>
      <c r="G43" s="71">
        <f t="shared" si="2"/>
        <v>4563313.8</v>
      </c>
      <c r="H43" s="71">
        <v>3701888.66</v>
      </c>
      <c r="I43" s="71">
        <v>0</v>
      </c>
      <c r="J43" s="71">
        <v>669005.14</v>
      </c>
      <c r="K43" s="71">
        <v>0</v>
      </c>
      <c r="L43" s="71">
        <v>192420</v>
      </c>
      <c r="M43" s="71">
        <f t="shared" si="3"/>
        <v>728570</v>
      </c>
      <c r="N43" s="71">
        <v>0</v>
      </c>
      <c r="O43" s="71">
        <v>0</v>
      </c>
      <c r="P43" s="71">
        <v>728570</v>
      </c>
      <c r="Q43" s="71">
        <v>0</v>
      </c>
    </row>
    <row r="44" spans="1:17" ht="11.25">
      <c r="A44" s="66" t="s">
        <v>286</v>
      </c>
      <c r="B44" s="66" t="s">
        <v>292</v>
      </c>
      <c r="C44" s="66" t="s">
        <v>287</v>
      </c>
      <c r="D44" s="66" t="s">
        <v>146</v>
      </c>
      <c r="E44" s="66" t="s">
        <v>147</v>
      </c>
      <c r="F44" s="71">
        <f t="shared" si="1"/>
        <v>2179520.5599999996</v>
      </c>
      <c r="G44" s="71">
        <f t="shared" si="2"/>
        <v>2126520.5599999996</v>
      </c>
      <c r="H44" s="71">
        <v>1927528.39</v>
      </c>
      <c r="I44" s="71">
        <v>0</v>
      </c>
      <c r="J44" s="71">
        <v>115792.17</v>
      </c>
      <c r="K44" s="71">
        <v>0</v>
      </c>
      <c r="L44" s="71">
        <v>83200</v>
      </c>
      <c r="M44" s="71">
        <f t="shared" si="3"/>
        <v>53000</v>
      </c>
      <c r="N44" s="71">
        <v>0</v>
      </c>
      <c r="O44" s="71">
        <v>0</v>
      </c>
      <c r="P44" s="71">
        <v>53000</v>
      </c>
      <c r="Q44" s="71">
        <v>0</v>
      </c>
    </row>
    <row r="45" spans="1:17" ht="11.25">
      <c r="A45" s="66" t="s">
        <v>286</v>
      </c>
      <c r="B45" s="66" t="s">
        <v>303</v>
      </c>
      <c r="C45" s="66" t="s">
        <v>287</v>
      </c>
      <c r="D45" s="66" t="s">
        <v>148</v>
      </c>
      <c r="E45" s="66" t="s">
        <v>149</v>
      </c>
      <c r="F45" s="71">
        <f t="shared" si="1"/>
        <v>1299609.29</v>
      </c>
      <c r="G45" s="71">
        <f t="shared" si="2"/>
        <v>1237119.29</v>
      </c>
      <c r="H45" s="71">
        <v>1135209.8500000001</v>
      </c>
      <c r="I45" s="71">
        <v>0</v>
      </c>
      <c r="J45" s="71">
        <v>52309.440000000002</v>
      </c>
      <c r="K45" s="71">
        <v>0</v>
      </c>
      <c r="L45" s="71">
        <v>49600</v>
      </c>
      <c r="M45" s="71">
        <f t="shared" si="3"/>
        <v>62490</v>
      </c>
      <c r="N45" s="71">
        <v>0</v>
      </c>
      <c r="O45" s="71">
        <v>0</v>
      </c>
      <c r="P45" s="71">
        <v>62490</v>
      </c>
      <c r="Q45" s="71">
        <v>0</v>
      </c>
    </row>
    <row r="46" spans="1:17" ht="11.25">
      <c r="A46" s="66" t="s">
        <v>286</v>
      </c>
      <c r="B46" s="66" t="s">
        <v>303</v>
      </c>
      <c r="C46" s="66" t="s">
        <v>287</v>
      </c>
      <c r="D46" s="66" t="s">
        <v>150</v>
      </c>
      <c r="E46" s="66" t="s">
        <v>151</v>
      </c>
      <c r="F46" s="71">
        <f t="shared" si="1"/>
        <v>725676.37</v>
      </c>
      <c r="G46" s="71">
        <f t="shared" si="2"/>
        <v>693243.37</v>
      </c>
      <c r="H46" s="71">
        <v>624078.11</v>
      </c>
      <c r="I46" s="71">
        <v>0</v>
      </c>
      <c r="J46" s="71">
        <v>35965.26</v>
      </c>
      <c r="K46" s="71">
        <v>0</v>
      </c>
      <c r="L46" s="71">
        <v>33200</v>
      </c>
      <c r="M46" s="71">
        <f t="shared" si="3"/>
        <v>32433</v>
      </c>
      <c r="N46" s="71">
        <v>0</v>
      </c>
      <c r="O46" s="71">
        <v>0</v>
      </c>
      <c r="P46" s="71">
        <v>32433</v>
      </c>
      <c r="Q46" s="71">
        <v>0</v>
      </c>
    </row>
    <row r="47" spans="1:17" ht="11.25">
      <c r="A47" s="66" t="s">
        <v>286</v>
      </c>
      <c r="B47" s="66" t="s">
        <v>303</v>
      </c>
      <c r="C47" s="66" t="s">
        <v>287</v>
      </c>
      <c r="D47" s="66" t="s">
        <v>152</v>
      </c>
      <c r="E47" s="66" t="s">
        <v>153</v>
      </c>
      <c r="F47" s="71">
        <f t="shared" si="1"/>
        <v>1128238.25</v>
      </c>
      <c r="G47" s="71">
        <f t="shared" si="2"/>
        <v>848538.25</v>
      </c>
      <c r="H47" s="71">
        <v>765253.61</v>
      </c>
      <c r="I47" s="71">
        <v>0</v>
      </c>
      <c r="J47" s="71">
        <v>42484.639999999999</v>
      </c>
      <c r="K47" s="71">
        <v>0</v>
      </c>
      <c r="L47" s="71">
        <v>40800</v>
      </c>
      <c r="M47" s="71">
        <f t="shared" si="3"/>
        <v>279700</v>
      </c>
      <c r="N47" s="71">
        <v>0</v>
      </c>
      <c r="O47" s="71">
        <v>0</v>
      </c>
      <c r="P47" s="71">
        <v>279700</v>
      </c>
      <c r="Q47" s="71">
        <v>0</v>
      </c>
    </row>
    <row r="48" spans="1:17" ht="11.25">
      <c r="A48" s="66" t="s">
        <v>286</v>
      </c>
      <c r="B48" s="66" t="s">
        <v>304</v>
      </c>
      <c r="C48" s="66" t="s">
        <v>287</v>
      </c>
      <c r="D48" s="66" t="s">
        <v>154</v>
      </c>
      <c r="E48" s="66" t="s">
        <v>155</v>
      </c>
      <c r="F48" s="71">
        <f t="shared" si="1"/>
        <v>4688826.07</v>
      </c>
      <c r="G48" s="71">
        <f t="shared" si="2"/>
        <v>4363462.07</v>
      </c>
      <c r="H48" s="71">
        <v>3776289.96</v>
      </c>
      <c r="I48" s="71">
        <v>0</v>
      </c>
      <c r="J48" s="71">
        <v>382072.11</v>
      </c>
      <c r="K48" s="71">
        <v>0</v>
      </c>
      <c r="L48" s="71">
        <v>205100</v>
      </c>
      <c r="M48" s="71">
        <f t="shared" si="3"/>
        <v>325364</v>
      </c>
      <c r="N48" s="71">
        <v>0</v>
      </c>
      <c r="O48" s="71">
        <v>0</v>
      </c>
      <c r="P48" s="71">
        <v>325364</v>
      </c>
      <c r="Q48" s="71">
        <v>0</v>
      </c>
    </row>
    <row r="49" spans="1:17" ht="11.25">
      <c r="A49" s="66" t="s">
        <v>286</v>
      </c>
      <c r="B49" s="66" t="s">
        <v>305</v>
      </c>
      <c r="C49" s="66" t="s">
        <v>287</v>
      </c>
      <c r="D49" s="66" t="s">
        <v>156</v>
      </c>
      <c r="E49" s="66" t="s">
        <v>157</v>
      </c>
      <c r="F49" s="71">
        <f t="shared" si="1"/>
        <v>6590780.8899999997</v>
      </c>
      <c r="G49" s="71">
        <f t="shared" si="2"/>
        <v>4469030.8899999997</v>
      </c>
      <c r="H49" s="71">
        <v>4067843.71</v>
      </c>
      <c r="I49" s="71">
        <v>0</v>
      </c>
      <c r="J49" s="71">
        <v>247367.18</v>
      </c>
      <c r="K49" s="71">
        <v>0</v>
      </c>
      <c r="L49" s="71">
        <v>153820</v>
      </c>
      <c r="M49" s="71">
        <f t="shared" si="3"/>
        <v>2121750</v>
      </c>
      <c r="N49" s="71">
        <v>0</v>
      </c>
      <c r="O49" s="71">
        <v>0</v>
      </c>
      <c r="P49" s="71">
        <v>2121750</v>
      </c>
      <c r="Q49" s="71">
        <v>0</v>
      </c>
    </row>
    <row r="50" spans="1:17" ht="11.25">
      <c r="A50" s="66" t="s">
        <v>298</v>
      </c>
      <c r="B50" s="66" t="s">
        <v>300</v>
      </c>
      <c r="C50" s="66" t="s">
        <v>299</v>
      </c>
      <c r="D50" s="66" t="s">
        <v>156</v>
      </c>
      <c r="E50" s="66" t="s">
        <v>157</v>
      </c>
      <c r="F50" s="71">
        <f t="shared" si="1"/>
        <v>6111342</v>
      </c>
      <c r="G50" s="71">
        <f t="shared" si="2"/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f t="shared" si="3"/>
        <v>6111342</v>
      </c>
      <c r="N50" s="71">
        <v>0</v>
      </c>
      <c r="O50" s="71">
        <v>0</v>
      </c>
      <c r="P50" s="71">
        <v>6111342</v>
      </c>
      <c r="Q50" s="71">
        <v>0</v>
      </c>
    </row>
    <row r="51" spans="1:17" ht="11.25">
      <c r="A51" s="66" t="s">
        <v>297</v>
      </c>
      <c r="B51" s="66" t="s">
        <v>287</v>
      </c>
      <c r="C51" s="66" t="s">
        <v>287</v>
      </c>
      <c r="D51" s="66" t="s">
        <v>156</v>
      </c>
      <c r="E51" s="66" t="s">
        <v>157</v>
      </c>
      <c r="F51" s="71">
        <f t="shared" si="1"/>
        <v>3000</v>
      </c>
      <c r="G51" s="71">
        <f t="shared" si="2"/>
        <v>0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  <c r="M51" s="71">
        <f t="shared" si="3"/>
        <v>3000</v>
      </c>
      <c r="N51" s="71">
        <v>0</v>
      </c>
      <c r="O51" s="71">
        <v>0</v>
      </c>
      <c r="P51" s="71">
        <v>3000</v>
      </c>
      <c r="Q51" s="71">
        <v>0</v>
      </c>
    </row>
    <row r="52" spans="1:17" ht="11.25">
      <c r="A52" s="66" t="s">
        <v>301</v>
      </c>
      <c r="B52" s="66" t="s">
        <v>299</v>
      </c>
      <c r="C52" s="66" t="s">
        <v>287</v>
      </c>
      <c r="D52" s="66" t="s">
        <v>156</v>
      </c>
      <c r="E52" s="66" t="s">
        <v>157</v>
      </c>
      <c r="F52" s="71">
        <f t="shared" si="1"/>
        <v>99300</v>
      </c>
      <c r="G52" s="71">
        <f t="shared" si="2"/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1">
        <f t="shared" si="3"/>
        <v>99300</v>
      </c>
      <c r="N52" s="71">
        <v>0</v>
      </c>
      <c r="O52" s="71">
        <v>0</v>
      </c>
      <c r="P52" s="71">
        <v>99300</v>
      </c>
      <c r="Q52" s="71">
        <v>0</v>
      </c>
    </row>
    <row r="53" spans="1:17" ht="11.25">
      <c r="A53" s="66" t="s">
        <v>286</v>
      </c>
      <c r="B53" s="66" t="s">
        <v>305</v>
      </c>
      <c r="C53" s="66" t="s">
        <v>291</v>
      </c>
      <c r="D53" s="66" t="s">
        <v>156</v>
      </c>
      <c r="E53" s="66" t="s">
        <v>157</v>
      </c>
      <c r="F53" s="71">
        <f t="shared" si="1"/>
        <v>3449870</v>
      </c>
      <c r="G53" s="71">
        <f t="shared" si="2"/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f t="shared" si="3"/>
        <v>3449870</v>
      </c>
      <c r="N53" s="71">
        <v>0</v>
      </c>
      <c r="O53" s="71">
        <v>0</v>
      </c>
      <c r="P53" s="71">
        <v>3449870</v>
      </c>
      <c r="Q53" s="71">
        <v>0</v>
      </c>
    </row>
    <row r="54" spans="1:17" ht="11.25">
      <c r="A54" s="66" t="s">
        <v>286</v>
      </c>
      <c r="B54" s="66" t="s">
        <v>306</v>
      </c>
      <c r="C54" s="66" t="s">
        <v>290</v>
      </c>
      <c r="D54" s="66" t="s">
        <v>158</v>
      </c>
      <c r="E54" s="66" t="s">
        <v>159</v>
      </c>
      <c r="F54" s="71">
        <f t="shared" si="1"/>
        <v>5000</v>
      </c>
      <c r="G54" s="71">
        <f t="shared" si="2"/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f t="shared" si="3"/>
        <v>5000</v>
      </c>
      <c r="N54" s="71">
        <v>0</v>
      </c>
      <c r="O54" s="71">
        <v>0</v>
      </c>
      <c r="P54" s="71">
        <v>5000</v>
      </c>
      <c r="Q54" s="71">
        <v>0</v>
      </c>
    </row>
    <row r="55" spans="1:17" ht="11.25">
      <c r="A55" s="66" t="s">
        <v>286</v>
      </c>
      <c r="B55" s="66" t="s">
        <v>306</v>
      </c>
      <c r="C55" s="66" t="s">
        <v>287</v>
      </c>
      <c r="D55" s="66" t="s">
        <v>158</v>
      </c>
      <c r="E55" s="66" t="s">
        <v>159</v>
      </c>
      <c r="F55" s="71">
        <f t="shared" si="1"/>
        <v>10922818.699999999</v>
      </c>
      <c r="G55" s="71">
        <f t="shared" si="2"/>
        <v>2425118.6999999997</v>
      </c>
      <c r="H55" s="71">
        <v>2105404.7999999998</v>
      </c>
      <c r="I55" s="71">
        <v>0</v>
      </c>
      <c r="J55" s="71">
        <v>212293.9</v>
      </c>
      <c r="K55" s="71">
        <v>0</v>
      </c>
      <c r="L55" s="71">
        <v>107420</v>
      </c>
      <c r="M55" s="71">
        <f t="shared" si="3"/>
        <v>8497700</v>
      </c>
      <c r="N55" s="71">
        <v>0</v>
      </c>
      <c r="O55" s="71">
        <v>0</v>
      </c>
      <c r="P55" s="71">
        <v>8497700</v>
      </c>
      <c r="Q55" s="71">
        <v>0</v>
      </c>
    </row>
    <row r="56" spans="1:17" ht="11.25">
      <c r="A56" s="66" t="s">
        <v>286</v>
      </c>
      <c r="B56" s="66" t="s">
        <v>291</v>
      </c>
      <c r="C56" s="66" t="s">
        <v>291</v>
      </c>
      <c r="D56" s="66" t="s">
        <v>158</v>
      </c>
      <c r="E56" s="66" t="s">
        <v>159</v>
      </c>
      <c r="F56" s="71">
        <f t="shared" si="1"/>
        <v>50000</v>
      </c>
      <c r="G56" s="71">
        <f t="shared" si="2"/>
        <v>0</v>
      </c>
      <c r="H56" s="71">
        <v>0</v>
      </c>
      <c r="I56" s="71">
        <v>0</v>
      </c>
      <c r="J56" s="71">
        <v>0</v>
      </c>
      <c r="K56" s="71">
        <v>0</v>
      </c>
      <c r="L56" s="71">
        <v>0</v>
      </c>
      <c r="M56" s="71">
        <f t="shared" si="3"/>
        <v>50000</v>
      </c>
      <c r="N56" s="71">
        <v>0</v>
      </c>
      <c r="O56" s="71">
        <v>0</v>
      </c>
      <c r="P56" s="71">
        <v>50000</v>
      </c>
      <c r="Q56" s="71">
        <v>0</v>
      </c>
    </row>
    <row r="57" spans="1:17" ht="11.25">
      <c r="A57" s="66" t="s">
        <v>307</v>
      </c>
      <c r="B57" s="66" t="s">
        <v>293</v>
      </c>
      <c r="C57" s="66" t="s">
        <v>287</v>
      </c>
      <c r="D57" s="66" t="s">
        <v>160</v>
      </c>
      <c r="E57" s="66" t="s">
        <v>161</v>
      </c>
      <c r="F57" s="71">
        <f t="shared" si="1"/>
        <v>3584638.4</v>
      </c>
      <c r="G57" s="71">
        <f t="shared" si="2"/>
        <v>3584638.4</v>
      </c>
      <c r="H57" s="71">
        <v>0</v>
      </c>
      <c r="I57" s="71">
        <v>3261686.32</v>
      </c>
      <c r="J57" s="71">
        <v>0</v>
      </c>
      <c r="K57" s="71">
        <v>158932.07999999999</v>
      </c>
      <c r="L57" s="71">
        <v>164020</v>
      </c>
      <c r="M57" s="71">
        <f t="shared" si="3"/>
        <v>0</v>
      </c>
      <c r="N57" s="71">
        <v>0</v>
      </c>
      <c r="O57" s="71">
        <v>0</v>
      </c>
      <c r="P57" s="71">
        <v>0</v>
      </c>
      <c r="Q57" s="71">
        <v>0</v>
      </c>
    </row>
    <row r="58" spans="1:17" ht="11.25">
      <c r="A58" s="66" t="s">
        <v>307</v>
      </c>
      <c r="B58" s="66" t="s">
        <v>293</v>
      </c>
      <c r="C58" s="66" t="s">
        <v>299</v>
      </c>
      <c r="D58" s="66" t="s">
        <v>160</v>
      </c>
      <c r="E58" s="66" t="s">
        <v>161</v>
      </c>
      <c r="F58" s="71">
        <f t="shared" si="1"/>
        <v>611720</v>
      </c>
      <c r="G58" s="71">
        <f t="shared" si="2"/>
        <v>0</v>
      </c>
      <c r="H58" s="71">
        <v>0</v>
      </c>
      <c r="I58" s="71">
        <v>0</v>
      </c>
      <c r="J58" s="71">
        <v>0</v>
      </c>
      <c r="K58" s="71">
        <v>0</v>
      </c>
      <c r="L58" s="71">
        <v>0</v>
      </c>
      <c r="M58" s="71">
        <f t="shared" si="3"/>
        <v>611720</v>
      </c>
      <c r="N58" s="71">
        <v>0</v>
      </c>
      <c r="O58" s="71">
        <v>0</v>
      </c>
      <c r="P58" s="71">
        <v>611720</v>
      </c>
      <c r="Q58" s="71">
        <v>0</v>
      </c>
    </row>
    <row r="59" spans="1:17" ht="11.25">
      <c r="A59" s="66" t="s">
        <v>286</v>
      </c>
      <c r="B59" s="66" t="s">
        <v>308</v>
      </c>
      <c r="C59" s="66" t="s">
        <v>291</v>
      </c>
      <c r="D59" s="66" t="s">
        <v>162</v>
      </c>
      <c r="E59" s="66" t="s">
        <v>163</v>
      </c>
      <c r="F59" s="71">
        <f t="shared" si="1"/>
        <v>25000</v>
      </c>
      <c r="G59" s="71">
        <f t="shared" si="2"/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f t="shared" si="3"/>
        <v>25000</v>
      </c>
      <c r="N59" s="71">
        <v>0</v>
      </c>
      <c r="O59" s="71">
        <v>0</v>
      </c>
      <c r="P59" s="71">
        <v>25000</v>
      </c>
      <c r="Q59" s="71">
        <v>0</v>
      </c>
    </row>
    <row r="60" spans="1:17" ht="11.25">
      <c r="A60" s="66" t="s">
        <v>286</v>
      </c>
      <c r="B60" s="66" t="s">
        <v>308</v>
      </c>
      <c r="C60" s="66" t="s">
        <v>287</v>
      </c>
      <c r="D60" s="66" t="s">
        <v>162</v>
      </c>
      <c r="E60" s="66" t="s">
        <v>163</v>
      </c>
      <c r="F60" s="71">
        <f t="shared" si="1"/>
        <v>5195071.6899999995</v>
      </c>
      <c r="G60" s="71">
        <f t="shared" si="2"/>
        <v>3794901.69</v>
      </c>
      <c r="H60" s="71">
        <v>3292023.42</v>
      </c>
      <c r="I60" s="71">
        <v>0</v>
      </c>
      <c r="J60" s="71">
        <v>355278.27</v>
      </c>
      <c r="K60" s="71">
        <v>0</v>
      </c>
      <c r="L60" s="71">
        <v>147600</v>
      </c>
      <c r="M60" s="71">
        <f t="shared" si="3"/>
        <v>1400170</v>
      </c>
      <c r="N60" s="71">
        <v>0</v>
      </c>
      <c r="O60" s="71">
        <v>0</v>
      </c>
      <c r="P60" s="71">
        <v>1400170</v>
      </c>
      <c r="Q60" s="71">
        <v>0</v>
      </c>
    </row>
    <row r="61" spans="1:17" ht="11.25">
      <c r="A61" s="66" t="s">
        <v>286</v>
      </c>
      <c r="B61" s="66" t="s">
        <v>309</v>
      </c>
      <c r="C61" s="66" t="s">
        <v>291</v>
      </c>
      <c r="D61" s="66" t="s">
        <v>162</v>
      </c>
      <c r="E61" s="66" t="s">
        <v>163</v>
      </c>
      <c r="F61" s="71">
        <f t="shared" si="1"/>
        <v>40000</v>
      </c>
      <c r="G61" s="71">
        <f t="shared" si="2"/>
        <v>0</v>
      </c>
      <c r="H61" s="71">
        <v>0</v>
      </c>
      <c r="I61" s="71">
        <v>0</v>
      </c>
      <c r="J61" s="71">
        <v>0</v>
      </c>
      <c r="K61" s="71">
        <v>0</v>
      </c>
      <c r="L61" s="71">
        <v>0</v>
      </c>
      <c r="M61" s="71">
        <f t="shared" si="3"/>
        <v>40000</v>
      </c>
      <c r="N61" s="71">
        <v>0</v>
      </c>
      <c r="O61" s="71">
        <v>0</v>
      </c>
      <c r="P61" s="71">
        <v>40000</v>
      </c>
      <c r="Q61" s="71">
        <v>0</v>
      </c>
    </row>
    <row r="62" spans="1:17" ht="11.25">
      <c r="A62" s="66" t="s">
        <v>286</v>
      </c>
      <c r="B62" s="66" t="s">
        <v>308</v>
      </c>
      <c r="C62" s="66" t="s">
        <v>294</v>
      </c>
      <c r="D62" s="66" t="s">
        <v>162</v>
      </c>
      <c r="E62" s="66" t="s">
        <v>163</v>
      </c>
      <c r="F62" s="71">
        <f t="shared" si="1"/>
        <v>120000</v>
      </c>
      <c r="G62" s="71">
        <f t="shared" si="2"/>
        <v>0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71">
        <f t="shared" si="3"/>
        <v>120000</v>
      </c>
      <c r="N62" s="71">
        <v>0</v>
      </c>
      <c r="O62" s="71">
        <v>0</v>
      </c>
      <c r="P62" s="71">
        <v>120000</v>
      </c>
      <c r="Q62" s="71">
        <v>0</v>
      </c>
    </row>
    <row r="63" spans="1:17" ht="11.25">
      <c r="A63" s="66" t="s">
        <v>286</v>
      </c>
      <c r="B63" s="66" t="s">
        <v>308</v>
      </c>
      <c r="C63" s="66" t="s">
        <v>291</v>
      </c>
      <c r="D63" s="66" t="s">
        <v>164</v>
      </c>
      <c r="E63" s="66" t="s">
        <v>165</v>
      </c>
      <c r="F63" s="71">
        <f t="shared" si="1"/>
        <v>251359.43</v>
      </c>
      <c r="G63" s="71">
        <f t="shared" si="2"/>
        <v>210759.43</v>
      </c>
      <c r="H63" s="71">
        <v>174755.33</v>
      </c>
      <c r="I63" s="71">
        <v>0</v>
      </c>
      <c r="J63" s="71">
        <v>24504.1</v>
      </c>
      <c r="K63" s="71">
        <v>0</v>
      </c>
      <c r="L63" s="71">
        <v>11500</v>
      </c>
      <c r="M63" s="71">
        <f t="shared" si="3"/>
        <v>40600</v>
      </c>
      <c r="N63" s="71">
        <v>0</v>
      </c>
      <c r="O63" s="71">
        <v>0</v>
      </c>
      <c r="P63" s="71">
        <v>40600</v>
      </c>
      <c r="Q63" s="71">
        <v>0</v>
      </c>
    </row>
    <row r="64" spans="1:17" ht="11.25">
      <c r="A64" s="66" t="s">
        <v>286</v>
      </c>
      <c r="B64" s="66" t="s">
        <v>308</v>
      </c>
      <c r="C64" s="66" t="s">
        <v>291</v>
      </c>
      <c r="D64" s="66" t="s">
        <v>166</v>
      </c>
      <c r="E64" s="66" t="s">
        <v>167</v>
      </c>
      <c r="F64" s="71">
        <f t="shared" si="1"/>
        <v>2326216.85</v>
      </c>
      <c r="G64" s="71">
        <f t="shared" si="2"/>
        <v>1911416.85</v>
      </c>
      <c r="H64" s="71">
        <v>1752201.53</v>
      </c>
      <c r="I64" s="71">
        <v>0</v>
      </c>
      <c r="J64" s="71">
        <v>109295.32</v>
      </c>
      <c r="K64" s="71">
        <v>0</v>
      </c>
      <c r="L64" s="71">
        <v>49920</v>
      </c>
      <c r="M64" s="71">
        <f t="shared" si="3"/>
        <v>414800</v>
      </c>
      <c r="N64" s="71">
        <v>0</v>
      </c>
      <c r="O64" s="71">
        <v>0</v>
      </c>
      <c r="P64" s="71">
        <v>414800</v>
      </c>
      <c r="Q64" s="71">
        <v>0</v>
      </c>
    </row>
    <row r="65" spans="1:17" ht="11.25">
      <c r="A65" s="66" t="s">
        <v>286</v>
      </c>
      <c r="B65" s="66" t="s">
        <v>308</v>
      </c>
      <c r="C65" s="66" t="s">
        <v>291</v>
      </c>
      <c r="D65" s="66" t="s">
        <v>168</v>
      </c>
      <c r="E65" s="66" t="s">
        <v>169</v>
      </c>
      <c r="F65" s="71">
        <f t="shared" si="1"/>
        <v>2398880.37</v>
      </c>
      <c r="G65" s="71">
        <f t="shared" si="2"/>
        <v>2149980.37</v>
      </c>
      <c r="H65" s="71">
        <v>1950032.99</v>
      </c>
      <c r="I65" s="71">
        <v>0</v>
      </c>
      <c r="J65" s="71">
        <v>113047.38</v>
      </c>
      <c r="K65" s="71">
        <v>0</v>
      </c>
      <c r="L65" s="71">
        <v>86900</v>
      </c>
      <c r="M65" s="71">
        <f t="shared" si="3"/>
        <v>248900</v>
      </c>
      <c r="N65" s="71">
        <v>0</v>
      </c>
      <c r="O65" s="71">
        <v>0</v>
      </c>
      <c r="P65" s="71">
        <v>248900</v>
      </c>
      <c r="Q65" s="71">
        <v>0</v>
      </c>
    </row>
    <row r="66" spans="1:17" ht="11.25">
      <c r="A66" s="66" t="s">
        <v>286</v>
      </c>
      <c r="B66" s="66" t="s">
        <v>308</v>
      </c>
      <c r="C66" s="66" t="s">
        <v>291</v>
      </c>
      <c r="D66" s="66" t="s">
        <v>170</v>
      </c>
      <c r="E66" s="66" t="s">
        <v>171</v>
      </c>
      <c r="F66" s="71">
        <f t="shared" si="1"/>
        <v>1667030.37</v>
      </c>
      <c r="G66" s="71">
        <f t="shared" si="2"/>
        <v>1449930.37</v>
      </c>
      <c r="H66" s="71">
        <v>1309328.27</v>
      </c>
      <c r="I66" s="71">
        <v>0</v>
      </c>
      <c r="J66" s="71">
        <v>84802.1</v>
      </c>
      <c r="K66" s="71">
        <v>0</v>
      </c>
      <c r="L66" s="71">
        <v>55800</v>
      </c>
      <c r="M66" s="71">
        <f t="shared" si="3"/>
        <v>217100</v>
      </c>
      <c r="N66" s="71">
        <v>0</v>
      </c>
      <c r="O66" s="71">
        <v>0</v>
      </c>
      <c r="P66" s="71">
        <v>217100</v>
      </c>
      <c r="Q66" s="71">
        <v>0</v>
      </c>
    </row>
    <row r="67" spans="1:17" ht="11.25">
      <c r="A67" s="66" t="s">
        <v>286</v>
      </c>
      <c r="B67" s="66" t="s">
        <v>308</v>
      </c>
      <c r="C67" s="66" t="s">
        <v>291</v>
      </c>
      <c r="D67" s="66" t="s">
        <v>172</v>
      </c>
      <c r="E67" s="66" t="s">
        <v>173</v>
      </c>
      <c r="F67" s="71">
        <f t="shared" si="1"/>
        <v>3490103.2800000003</v>
      </c>
      <c r="G67" s="71">
        <f t="shared" si="2"/>
        <v>3148903.2800000003</v>
      </c>
      <c r="H67" s="71">
        <v>2869823.66</v>
      </c>
      <c r="I67" s="71">
        <v>0</v>
      </c>
      <c r="J67" s="71">
        <v>166239.62</v>
      </c>
      <c r="K67" s="71">
        <v>0</v>
      </c>
      <c r="L67" s="71">
        <v>112840</v>
      </c>
      <c r="M67" s="71">
        <f t="shared" si="3"/>
        <v>341200</v>
      </c>
      <c r="N67" s="71">
        <v>0</v>
      </c>
      <c r="O67" s="71">
        <v>0</v>
      </c>
      <c r="P67" s="71">
        <v>341200</v>
      </c>
      <c r="Q67" s="71">
        <v>0</v>
      </c>
    </row>
    <row r="68" spans="1:17" ht="11.25">
      <c r="A68" s="66" t="s">
        <v>286</v>
      </c>
      <c r="B68" s="66" t="s">
        <v>308</v>
      </c>
      <c r="C68" s="66" t="s">
        <v>291</v>
      </c>
      <c r="D68" s="66" t="s">
        <v>174</v>
      </c>
      <c r="E68" s="66" t="s">
        <v>175</v>
      </c>
      <c r="F68" s="71">
        <f t="shared" si="1"/>
        <v>1326205.76</v>
      </c>
      <c r="G68" s="71">
        <f t="shared" si="2"/>
        <v>1129005.76</v>
      </c>
      <c r="H68" s="71">
        <v>1024503.4</v>
      </c>
      <c r="I68" s="71">
        <v>0</v>
      </c>
      <c r="J68" s="71">
        <v>64702.36</v>
      </c>
      <c r="K68" s="71">
        <v>0</v>
      </c>
      <c r="L68" s="71">
        <v>39800</v>
      </c>
      <c r="M68" s="71">
        <f t="shared" si="3"/>
        <v>197200</v>
      </c>
      <c r="N68" s="71">
        <v>0</v>
      </c>
      <c r="O68" s="71">
        <v>0</v>
      </c>
      <c r="P68" s="71">
        <v>197200</v>
      </c>
      <c r="Q68" s="71">
        <v>0</v>
      </c>
    </row>
    <row r="69" spans="1:17" ht="11.25">
      <c r="A69" s="66" t="s">
        <v>286</v>
      </c>
      <c r="B69" s="66" t="s">
        <v>308</v>
      </c>
      <c r="C69" s="66" t="s">
        <v>291</v>
      </c>
      <c r="D69" s="66" t="s">
        <v>176</v>
      </c>
      <c r="E69" s="66" t="s">
        <v>177</v>
      </c>
      <c r="F69" s="71">
        <f t="shared" si="1"/>
        <v>2943548.36</v>
      </c>
      <c r="G69" s="71">
        <f t="shared" si="2"/>
        <v>2648948.36</v>
      </c>
      <c r="H69" s="71">
        <v>2403748.96</v>
      </c>
      <c r="I69" s="71">
        <v>0</v>
      </c>
      <c r="J69" s="71">
        <v>154559.4</v>
      </c>
      <c r="K69" s="71">
        <v>0</v>
      </c>
      <c r="L69" s="71">
        <v>90640</v>
      </c>
      <c r="M69" s="71">
        <f t="shared" si="3"/>
        <v>294600</v>
      </c>
      <c r="N69" s="71">
        <v>0</v>
      </c>
      <c r="O69" s="71">
        <v>0</v>
      </c>
      <c r="P69" s="71">
        <v>294600</v>
      </c>
      <c r="Q69" s="71">
        <v>0</v>
      </c>
    </row>
    <row r="70" spans="1:17" ht="11.25">
      <c r="A70" s="66" t="s">
        <v>286</v>
      </c>
      <c r="B70" s="66" t="s">
        <v>308</v>
      </c>
      <c r="C70" s="66" t="s">
        <v>291</v>
      </c>
      <c r="D70" s="66" t="s">
        <v>178</v>
      </c>
      <c r="E70" s="66" t="s">
        <v>179</v>
      </c>
      <c r="F70" s="71">
        <f t="shared" si="1"/>
        <v>944391.87</v>
      </c>
      <c r="G70" s="71">
        <f t="shared" si="2"/>
        <v>818791.87</v>
      </c>
      <c r="H70" s="71">
        <v>732164.27</v>
      </c>
      <c r="I70" s="71">
        <v>0</v>
      </c>
      <c r="J70" s="71">
        <v>60527.6</v>
      </c>
      <c r="K70" s="71">
        <v>0</v>
      </c>
      <c r="L70" s="71">
        <v>26100</v>
      </c>
      <c r="M70" s="71">
        <f t="shared" si="3"/>
        <v>125600</v>
      </c>
      <c r="N70" s="71">
        <v>0</v>
      </c>
      <c r="O70" s="71">
        <v>0</v>
      </c>
      <c r="P70" s="71">
        <v>125600</v>
      </c>
      <c r="Q70" s="71">
        <v>0</v>
      </c>
    </row>
    <row r="71" spans="1:17" ht="11.25">
      <c r="A71" s="66" t="s">
        <v>286</v>
      </c>
      <c r="B71" s="66" t="s">
        <v>308</v>
      </c>
      <c r="C71" s="66" t="s">
        <v>291</v>
      </c>
      <c r="D71" s="66" t="s">
        <v>180</v>
      </c>
      <c r="E71" s="66" t="s">
        <v>181</v>
      </c>
      <c r="F71" s="71">
        <f t="shared" si="1"/>
        <v>1103230.75</v>
      </c>
      <c r="G71" s="71">
        <f t="shared" si="2"/>
        <v>957630.75</v>
      </c>
      <c r="H71" s="71">
        <v>858595.15</v>
      </c>
      <c r="I71" s="71">
        <v>0</v>
      </c>
      <c r="J71" s="71">
        <v>62335.6</v>
      </c>
      <c r="K71" s="71">
        <v>0</v>
      </c>
      <c r="L71" s="71">
        <v>36700</v>
      </c>
      <c r="M71" s="71">
        <f t="shared" si="3"/>
        <v>145600</v>
      </c>
      <c r="N71" s="71">
        <v>0</v>
      </c>
      <c r="O71" s="71">
        <v>0</v>
      </c>
      <c r="P71" s="71">
        <v>145600</v>
      </c>
      <c r="Q71" s="71">
        <v>0</v>
      </c>
    </row>
    <row r="72" spans="1:17" ht="11.25">
      <c r="A72" s="66" t="s">
        <v>286</v>
      </c>
      <c r="B72" s="66" t="s">
        <v>308</v>
      </c>
      <c r="C72" s="66" t="s">
        <v>291</v>
      </c>
      <c r="D72" s="66" t="s">
        <v>182</v>
      </c>
      <c r="E72" s="66" t="s">
        <v>183</v>
      </c>
      <c r="F72" s="71">
        <f t="shared" si="1"/>
        <v>1205469.76</v>
      </c>
      <c r="G72" s="71">
        <f t="shared" si="2"/>
        <v>1068569.76</v>
      </c>
      <c r="H72" s="71">
        <v>965014.76</v>
      </c>
      <c r="I72" s="71">
        <v>0</v>
      </c>
      <c r="J72" s="71">
        <v>68955</v>
      </c>
      <c r="K72" s="71">
        <v>0</v>
      </c>
      <c r="L72" s="71">
        <v>34600</v>
      </c>
      <c r="M72" s="71">
        <f t="shared" si="3"/>
        <v>136900</v>
      </c>
      <c r="N72" s="71">
        <v>0</v>
      </c>
      <c r="O72" s="71">
        <v>0</v>
      </c>
      <c r="P72" s="71">
        <v>136900</v>
      </c>
      <c r="Q72" s="71">
        <v>0</v>
      </c>
    </row>
    <row r="73" spans="1:17" ht="11.25">
      <c r="A73" s="66" t="s">
        <v>286</v>
      </c>
      <c r="B73" s="66" t="s">
        <v>308</v>
      </c>
      <c r="C73" s="66" t="s">
        <v>291</v>
      </c>
      <c r="D73" s="66" t="s">
        <v>184</v>
      </c>
      <c r="E73" s="66" t="s">
        <v>185</v>
      </c>
      <c r="F73" s="71">
        <f t="shared" si="1"/>
        <v>1633418.73</v>
      </c>
      <c r="G73" s="71">
        <f t="shared" si="2"/>
        <v>1444218.73</v>
      </c>
      <c r="H73" s="71">
        <v>1322158.1299999999</v>
      </c>
      <c r="I73" s="71">
        <v>0</v>
      </c>
      <c r="J73" s="71">
        <v>74060.600000000006</v>
      </c>
      <c r="K73" s="71">
        <v>0</v>
      </c>
      <c r="L73" s="71">
        <v>48000</v>
      </c>
      <c r="M73" s="71">
        <f t="shared" si="3"/>
        <v>189200</v>
      </c>
      <c r="N73" s="71">
        <v>0</v>
      </c>
      <c r="O73" s="71">
        <v>0</v>
      </c>
      <c r="P73" s="71">
        <v>189200</v>
      </c>
      <c r="Q73" s="71">
        <v>0</v>
      </c>
    </row>
    <row r="74" spans="1:17" ht="11.25">
      <c r="A74" s="66" t="s">
        <v>286</v>
      </c>
      <c r="B74" s="66" t="s">
        <v>308</v>
      </c>
      <c r="C74" s="66" t="s">
        <v>291</v>
      </c>
      <c r="D74" s="66" t="s">
        <v>186</v>
      </c>
      <c r="E74" s="66" t="s">
        <v>187</v>
      </c>
      <c r="F74" s="71">
        <f t="shared" si="1"/>
        <v>2271337.37</v>
      </c>
      <c r="G74" s="71">
        <f t="shared" si="2"/>
        <v>2019237.37</v>
      </c>
      <c r="H74" s="71">
        <v>1834950.83</v>
      </c>
      <c r="I74" s="71">
        <v>0</v>
      </c>
      <c r="J74" s="71">
        <v>114366.54</v>
      </c>
      <c r="K74" s="71">
        <v>0</v>
      </c>
      <c r="L74" s="71">
        <v>69920</v>
      </c>
      <c r="M74" s="71">
        <f t="shared" si="3"/>
        <v>252100</v>
      </c>
      <c r="N74" s="71">
        <v>0</v>
      </c>
      <c r="O74" s="71">
        <v>0</v>
      </c>
      <c r="P74" s="71">
        <v>252100</v>
      </c>
      <c r="Q74" s="71">
        <v>0</v>
      </c>
    </row>
    <row r="75" spans="1:17" ht="11.25">
      <c r="A75" s="66" t="s">
        <v>286</v>
      </c>
      <c r="B75" s="66" t="s">
        <v>308</v>
      </c>
      <c r="C75" s="66" t="s">
        <v>291</v>
      </c>
      <c r="D75" s="66" t="s">
        <v>188</v>
      </c>
      <c r="E75" s="66" t="s">
        <v>189</v>
      </c>
      <c r="F75" s="71">
        <f t="shared" si="1"/>
        <v>1351546.78</v>
      </c>
      <c r="G75" s="71">
        <f t="shared" si="2"/>
        <v>1191346.78</v>
      </c>
      <c r="H75" s="71">
        <v>1085357.94</v>
      </c>
      <c r="I75" s="71">
        <v>0</v>
      </c>
      <c r="J75" s="71">
        <v>65588.84</v>
      </c>
      <c r="K75" s="71">
        <v>0</v>
      </c>
      <c r="L75" s="71">
        <v>40400</v>
      </c>
      <c r="M75" s="71">
        <f t="shared" si="3"/>
        <v>160200</v>
      </c>
      <c r="N75" s="71">
        <v>0</v>
      </c>
      <c r="O75" s="71">
        <v>0</v>
      </c>
      <c r="P75" s="71">
        <v>160200</v>
      </c>
      <c r="Q75" s="71">
        <v>0</v>
      </c>
    </row>
    <row r="76" spans="1:17" ht="11.25">
      <c r="A76" s="66" t="s">
        <v>310</v>
      </c>
      <c r="B76" s="66" t="s">
        <v>289</v>
      </c>
      <c r="C76" s="66" t="s">
        <v>287</v>
      </c>
      <c r="D76" s="66" t="s">
        <v>190</v>
      </c>
      <c r="E76" s="66" t="s">
        <v>191</v>
      </c>
      <c r="F76" s="71">
        <f t="shared" si="1"/>
        <v>73444803.159999996</v>
      </c>
      <c r="G76" s="71">
        <f t="shared" si="2"/>
        <v>63995060.159999996</v>
      </c>
      <c r="H76" s="71">
        <v>56788736.159999996</v>
      </c>
      <c r="I76" s="71">
        <v>0</v>
      </c>
      <c r="J76" s="71">
        <v>5864084</v>
      </c>
      <c r="K76" s="71">
        <v>0</v>
      </c>
      <c r="L76" s="71">
        <v>1342240</v>
      </c>
      <c r="M76" s="71">
        <f t="shared" si="3"/>
        <v>9449743</v>
      </c>
      <c r="N76" s="71">
        <v>0</v>
      </c>
      <c r="O76" s="71">
        <v>0</v>
      </c>
      <c r="P76" s="71">
        <v>9449743</v>
      </c>
      <c r="Q76" s="71">
        <v>0</v>
      </c>
    </row>
    <row r="77" spans="1:17" ht="11.25">
      <c r="A77" s="66" t="s">
        <v>310</v>
      </c>
      <c r="B77" s="66" t="s">
        <v>291</v>
      </c>
      <c r="C77" s="66" t="s">
        <v>287</v>
      </c>
      <c r="D77" s="66" t="s">
        <v>192</v>
      </c>
      <c r="E77" s="66" t="s">
        <v>193</v>
      </c>
      <c r="F77" s="71">
        <f t="shared" ref="F77:F141" si="13">G77+M77</f>
        <v>6677975.3499999996</v>
      </c>
      <c r="G77" s="71">
        <f t="shared" ref="G77:G141" si="14">H77+I77+J77+K77+L77</f>
        <v>1429333.3499999999</v>
      </c>
      <c r="H77" s="71">
        <v>1285261.93</v>
      </c>
      <c r="I77" s="71">
        <v>0</v>
      </c>
      <c r="J77" s="71">
        <v>111551.42</v>
      </c>
      <c r="K77" s="71">
        <v>0</v>
      </c>
      <c r="L77" s="71">
        <v>32520</v>
      </c>
      <c r="M77" s="71">
        <f t="shared" ref="M77:M141" si="15">N77+O77+P77+Q77</f>
        <v>5248642</v>
      </c>
      <c r="N77" s="71">
        <v>0</v>
      </c>
      <c r="O77" s="71">
        <v>0</v>
      </c>
      <c r="P77" s="71">
        <v>5248642</v>
      </c>
      <c r="Q77" s="71">
        <v>0</v>
      </c>
    </row>
    <row r="78" spans="1:17" ht="11.25">
      <c r="A78" s="66" t="s">
        <v>310</v>
      </c>
      <c r="B78" s="66" t="s">
        <v>294</v>
      </c>
      <c r="C78" s="66" t="s">
        <v>287</v>
      </c>
      <c r="D78" s="66" t="s">
        <v>194</v>
      </c>
      <c r="E78" s="66" t="s">
        <v>195</v>
      </c>
      <c r="F78" s="71">
        <f t="shared" si="13"/>
        <v>6432009.0899999999</v>
      </c>
      <c r="G78" s="71">
        <f t="shared" si="14"/>
        <v>4936533.09</v>
      </c>
      <c r="H78" s="71">
        <v>4330853.09</v>
      </c>
      <c r="I78" s="71">
        <v>0</v>
      </c>
      <c r="J78" s="71">
        <v>497280</v>
      </c>
      <c r="K78" s="71">
        <v>0</v>
      </c>
      <c r="L78" s="71">
        <v>108400</v>
      </c>
      <c r="M78" s="71">
        <f t="shared" si="15"/>
        <v>1495476</v>
      </c>
      <c r="N78" s="71">
        <v>0</v>
      </c>
      <c r="O78" s="71">
        <v>0</v>
      </c>
      <c r="P78" s="71">
        <v>1495476</v>
      </c>
      <c r="Q78" s="71">
        <v>0</v>
      </c>
    </row>
    <row r="79" spans="1:17" ht="11.25">
      <c r="A79" s="66" t="s">
        <v>310</v>
      </c>
      <c r="B79" s="66" t="s">
        <v>299</v>
      </c>
      <c r="C79" s="66" t="s">
        <v>287</v>
      </c>
      <c r="D79" s="66" t="s">
        <v>196</v>
      </c>
      <c r="E79" s="66" t="s">
        <v>197</v>
      </c>
      <c r="F79" s="71">
        <f t="shared" si="13"/>
        <v>10123007.91</v>
      </c>
      <c r="G79" s="71">
        <f t="shared" si="14"/>
        <v>8370579.9100000001</v>
      </c>
      <c r="H79" s="71">
        <v>7438613.9100000001</v>
      </c>
      <c r="I79" s="71">
        <v>0</v>
      </c>
      <c r="J79" s="71">
        <v>775296</v>
      </c>
      <c r="K79" s="71">
        <v>0</v>
      </c>
      <c r="L79" s="71">
        <v>156670</v>
      </c>
      <c r="M79" s="71">
        <f t="shared" si="15"/>
        <v>1752428</v>
      </c>
      <c r="N79" s="71">
        <v>0</v>
      </c>
      <c r="O79" s="71">
        <v>0</v>
      </c>
      <c r="P79" s="71">
        <v>1752428</v>
      </c>
      <c r="Q79" s="71">
        <v>0</v>
      </c>
    </row>
    <row r="80" spans="1:17" ht="11.25">
      <c r="A80" s="66" t="s">
        <v>310</v>
      </c>
      <c r="B80" s="66" t="s">
        <v>288</v>
      </c>
      <c r="C80" s="66" t="s">
        <v>287</v>
      </c>
      <c r="D80" s="66" t="s">
        <v>198</v>
      </c>
      <c r="E80" s="66" t="s">
        <v>199</v>
      </c>
      <c r="F80" s="71">
        <f t="shared" si="13"/>
        <v>2233201.5499999998</v>
      </c>
      <c r="G80" s="71">
        <f t="shared" si="14"/>
        <v>2029401.55</v>
      </c>
      <c r="H80" s="71">
        <v>1811626.55</v>
      </c>
      <c r="I80" s="71">
        <v>0</v>
      </c>
      <c r="J80" s="71">
        <v>166025</v>
      </c>
      <c r="K80" s="71">
        <v>0</v>
      </c>
      <c r="L80" s="71">
        <v>51750</v>
      </c>
      <c r="M80" s="71">
        <f t="shared" si="15"/>
        <v>203800</v>
      </c>
      <c r="N80" s="71">
        <v>0</v>
      </c>
      <c r="O80" s="71">
        <v>0</v>
      </c>
      <c r="P80" s="71">
        <v>203800</v>
      </c>
      <c r="Q80" s="71">
        <v>0</v>
      </c>
    </row>
    <row r="81" spans="1:17" ht="11.25">
      <c r="A81" s="66" t="s">
        <v>310</v>
      </c>
      <c r="B81" s="66" t="s">
        <v>288</v>
      </c>
      <c r="C81" s="66" t="s">
        <v>299</v>
      </c>
      <c r="D81" s="66" t="s">
        <v>198</v>
      </c>
      <c r="E81" s="66" t="s">
        <v>199</v>
      </c>
      <c r="F81" s="71">
        <f t="shared" si="13"/>
        <v>42500</v>
      </c>
      <c r="G81" s="71">
        <f t="shared" si="14"/>
        <v>0</v>
      </c>
      <c r="H81" s="71">
        <v>0</v>
      </c>
      <c r="I81" s="71">
        <v>0</v>
      </c>
      <c r="J81" s="71">
        <v>0</v>
      </c>
      <c r="K81" s="71">
        <v>0</v>
      </c>
      <c r="L81" s="71">
        <v>0</v>
      </c>
      <c r="M81" s="71">
        <f t="shared" si="15"/>
        <v>42500</v>
      </c>
      <c r="N81" s="71">
        <v>0</v>
      </c>
      <c r="O81" s="71">
        <v>0</v>
      </c>
      <c r="P81" s="71">
        <v>42500</v>
      </c>
      <c r="Q81" s="71">
        <v>0</v>
      </c>
    </row>
    <row r="82" spans="1:17" ht="11.25">
      <c r="A82" s="66" t="s">
        <v>310</v>
      </c>
      <c r="B82" s="66" t="s">
        <v>288</v>
      </c>
      <c r="C82" s="66" t="s">
        <v>311</v>
      </c>
      <c r="D82" s="66" t="s">
        <v>198</v>
      </c>
      <c r="E82" s="66" t="s">
        <v>199</v>
      </c>
      <c r="F82" s="71">
        <f t="shared" si="13"/>
        <v>12200</v>
      </c>
      <c r="G82" s="71">
        <f t="shared" si="14"/>
        <v>0</v>
      </c>
      <c r="H82" s="71">
        <v>0</v>
      </c>
      <c r="I82" s="71">
        <v>0</v>
      </c>
      <c r="J82" s="71">
        <v>0</v>
      </c>
      <c r="K82" s="71">
        <v>0</v>
      </c>
      <c r="L82" s="71">
        <v>0</v>
      </c>
      <c r="M82" s="71">
        <f t="shared" si="15"/>
        <v>12200</v>
      </c>
      <c r="N82" s="71">
        <v>0</v>
      </c>
      <c r="O82" s="71">
        <v>0</v>
      </c>
      <c r="P82" s="71">
        <v>12200</v>
      </c>
      <c r="Q82" s="71">
        <v>0</v>
      </c>
    </row>
    <row r="83" spans="1:17" ht="11.25">
      <c r="A83" s="66" t="s">
        <v>310</v>
      </c>
      <c r="B83" s="66" t="s">
        <v>288</v>
      </c>
      <c r="C83" s="66" t="s">
        <v>300</v>
      </c>
      <c r="D83" s="66" t="s">
        <v>198</v>
      </c>
      <c r="E83" s="66" t="s">
        <v>199</v>
      </c>
      <c r="F83" s="71">
        <f t="shared" si="13"/>
        <v>16500</v>
      </c>
      <c r="G83" s="71">
        <f t="shared" si="14"/>
        <v>0</v>
      </c>
      <c r="H83" s="71">
        <v>0</v>
      </c>
      <c r="I83" s="71">
        <v>0</v>
      </c>
      <c r="J83" s="71">
        <v>0</v>
      </c>
      <c r="K83" s="71">
        <v>0</v>
      </c>
      <c r="L83" s="71">
        <v>0</v>
      </c>
      <c r="M83" s="71">
        <f t="shared" si="15"/>
        <v>16500</v>
      </c>
      <c r="N83" s="71">
        <v>0</v>
      </c>
      <c r="O83" s="71">
        <v>0</v>
      </c>
      <c r="P83" s="71">
        <v>16500</v>
      </c>
      <c r="Q83" s="71">
        <v>0</v>
      </c>
    </row>
    <row r="84" spans="1:17" ht="11.25">
      <c r="A84" s="66" t="s">
        <v>312</v>
      </c>
      <c r="B84" s="66" t="s">
        <v>289</v>
      </c>
      <c r="C84" s="66" t="s">
        <v>289</v>
      </c>
      <c r="D84" s="66" t="s">
        <v>200</v>
      </c>
      <c r="E84" s="66" t="s">
        <v>201</v>
      </c>
      <c r="F84" s="71">
        <f t="shared" si="13"/>
        <v>102384629.06999999</v>
      </c>
      <c r="G84" s="71">
        <f t="shared" si="14"/>
        <v>0</v>
      </c>
      <c r="H84" s="71">
        <v>0</v>
      </c>
      <c r="I84" s="71">
        <v>0</v>
      </c>
      <c r="J84" s="71">
        <v>0</v>
      </c>
      <c r="K84" s="71">
        <v>0</v>
      </c>
      <c r="L84" s="71">
        <v>0</v>
      </c>
      <c r="M84" s="71">
        <f t="shared" si="15"/>
        <v>102384629.06999999</v>
      </c>
      <c r="N84" s="71">
        <v>0</v>
      </c>
      <c r="O84" s="71">
        <v>0</v>
      </c>
      <c r="P84" s="71">
        <v>102384629.06999999</v>
      </c>
      <c r="Q84" s="71">
        <v>0</v>
      </c>
    </row>
    <row r="85" spans="1:17" ht="11.25">
      <c r="A85" s="66" t="s">
        <v>312</v>
      </c>
      <c r="B85" s="66" t="s">
        <v>289</v>
      </c>
      <c r="C85" s="66" t="s">
        <v>290</v>
      </c>
      <c r="D85" s="66" t="s">
        <v>200</v>
      </c>
      <c r="E85" s="66" t="s">
        <v>201</v>
      </c>
      <c r="F85" s="71">
        <f t="shared" si="13"/>
        <v>80216700</v>
      </c>
      <c r="G85" s="71">
        <f t="shared" si="14"/>
        <v>0</v>
      </c>
      <c r="H85" s="71">
        <v>0</v>
      </c>
      <c r="I85" s="71">
        <v>0</v>
      </c>
      <c r="J85" s="71">
        <v>0</v>
      </c>
      <c r="K85" s="71">
        <v>0</v>
      </c>
      <c r="L85" s="71">
        <v>0</v>
      </c>
      <c r="M85" s="71">
        <f t="shared" si="15"/>
        <v>80216700</v>
      </c>
      <c r="N85" s="71">
        <v>0</v>
      </c>
      <c r="O85" s="71">
        <v>0</v>
      </c>
      <c r="P85" s="71">
        <v>80216700</v>
      </c>
      <c r="Q85" s="71">
        <v>0</v>
      </c>
    </row>
    <row r="86" spans="1:17" ht="11.25">
      <c r="A86" s="66" t="s">
        <v>312</v>
      </c>
      <c r="B86" s="66" t="s">
        <v>289</v>
      </c>
      <c r="C86" s="66" t="s">
        <v>287</v>
      </c>
      <c r="D86" s="66" t="s">
        <v>200</v>
      </c>
      <c r="E86" s="66" t="s">
        <v>201</v>
      </c>
      <c r="F86" s="71">
        <f t="shared" si="13"/>
        <v>9439900</v>
      </c>
      <c r="G86" s="71">
        <f t="shared" si="14"/>
        <v>0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1">
        <f t="shared" si="15"/>
        <v>9439900</v>
      </c>
      <c r="N86" s="71">
        <v>0</v>
      </c>
      <c r="O86" s="71">
        <v>0</v>
      </c>
      <c r="P86" s="71">
        <v>9439900</v>
      </c>
      <c r="Q86" s="71">
        <v>0</v>
      </c>
    </row>
    <row r="87" spans="1:17" ht="11.25">
      <c r="A87" s="66" t="s">
        <v>312</v>
      </c>
      <c r="B87" s="66" t="s">
        <v>287</v>
      </c>
      <c r="C87" s="66" t="s">
        <v>287</v>
      </c>
      <c r="D87" s="66" t="s">
        <v>200</v>
      </c>
      <c r="E87" s="66" t="s">
        <v>201</v>
      </c>
      <c r="F87" s="71">
        <f t="shared" si="13"/>
        <v>1284154.8</v>
      </c>
      <c r="G87" s="71">
        <f t="shared" si="14"/>
        <v>1281154.8</v>
      </c>
      <c r="H87" s="71">
        <v>1159236.6200000001</v>
      </c>
      <c r="I87" s="71">
        <v>0</v>
      </c>
      <c r="J87" s="71">
        <v>76718.179999999993</v>
      </c>
      <c r="K87" s="71">
        <v>0</v>
      </c>
      <c r="L87" s="71">
        <v>45200</v>
      </c>
      <c r="M87" s="71">
        <f t="shared" si="15"/>
        <v>3000</v>
      </c>
      <c r="N87" s="71">
        <v>0</v>
      </c>
      <c r="O87" s="71">
        <v>0</v>
      </c>
      <c r="P87" s="71">
        <v>3000</v>
      </c>
      <c r="Q87" s="71">
        <v>0</v>
      </c>
    </row>
    <row r="88" spans="1:17" ht="11.25">
      <c r="A88" s="66" t="s">
        <v>312</v>
      </c>
      <c r="B88" s="66" t="s">
        <v>287</v>
      </c>
      <c r="C88" s="66" t="s">
        <v>289</v>
      </c>
      <c r="D88" s="66" t="s">
        <v>200</v>
      </c>
      <c r="E88" s="66" t="s">
        <v>201</v>
      </c>
      <c r="F88" s="71">
        <f t="shared" si="13"/>
        <v>22953100</v>
      </c>
      <c r="G88" s="71">
        <f t="shared" si="14"/>
        <v>0</v>
      </c>
      <c r="H88" s="71">
        <v>0</v>
      </c>
      <c r="I88" s="71">
        <v>0</v>
      </c>
      <c r="J88" s="71">
        <v>0</v>
      </c>
      <c r="K88" s="71">
        <v>0</v>
      </c>
      <c r="L88" s="71">
        <v>0</v>
      </c>
      <c r="M88" s="71">
        <f t="shared" si="15"/>
        <v>22953100</v>
      </c>
      <c r="N88" s="71">
        <v>0</v>
      </c>
      <c r="O88" s="71">
        <v>0</v>
      </c>
      <c r="P88" s="71">
        <v>22953100</v>
      </c>
      <c r="Q88" s="71">
        <v>0</v>
      </c>
    </row>
    <row r="89" spans="1:17" ht="11.25">
      <c r="A89" s="66" t="s">
        <v>390</v>
      </c>
      <c r="B89" s="66" t="s">
        <v>391</v>
      </c>
      <c r="C89" s="66" t="s">
        <v>392</v>
      </c>
      <c r="D89" s="66" t="s">
        <v>200</v>
      </c>
      <c r="E89" s="66" t="s">
        <v>201</v>
      </c>
      <c r="F89" s="71">
        <f t="shared" ref="F89" si="16">G89+M89</f>
        <v>19000</v>
      </c>
      <c r="G89" s="71">
        <f t="shared" ref="G89" si="17">H89+I89+J89+K89+L89</f>
        <v>0</v>
      </c>
      <c r="H89" s="71">
        <v>0</v>
      </c>
      <c r="I89" s="71">
        <v>0</v>
      </c>
      <c r="J89" s="71">
        <v>0</v>
      </c>
      <c r="K89" s="71">
        <v>0</v>
      </c>
      <c r="L89" s="71">
        <v>0</v>
      </c>
      <c r="M89" s="71">
        <f t="shared" ref="M89" si="18">N89+O89+P89+Q89</f>
        <v>19000</v>
      </c>
      <c r="N89" s="71">
        <v>0</v>
      </c>
      <c r="O89" s="71">
        <v>0</v>
      </c>
      <c r="P89" s="71">
        <v>19000</v>
      </c>
      <c r="Q89" s="71">
        <v>0</v>
      </c>
    </row>
    <row r="90" spans="1:17" ht="11.25">
      <c r="A90" s="66" t="s">
        <v>307</v>
      </c>
      <c r="B90" s="66" t="s">
        <v>287</v>
      </c>
      <c r="C90" s="66" t="s">
        <v>291</v>
      </c>
      <c r="D90" s="66" t="s">
        <v>202</v>
      </c>
      <c r="E90" s="66" t="s">
        <v>203</v>
      </c>
      <c r="F90" s="71">
        <f t="shared" si="13"/>
        <v>320000</v>
      </c>
      <c r="G90" s="71">
        <f t="shared" si="14"/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f t="shared" si="15"/>
        <v>320000</v>
      </c>
      <c r="N90" s="71">
        <v>0</v>
      </c>
      <c r="O90" s="71">
        <v>0</v>
      </c>
      <c r="P90" s="71">
        <v>320000</v>
      </c>
      <c r="Q90" s="71">
        <v>0</v>
      </c>
    </row>
    <row r="91" spans="1:17" ht="11.25">
      <c r="A91" s="66" t="s">
        <v>307</v>
      </c>
      <c r="B91" s="66" t="s">
        <v>287</v>
      </c>
      <c r="C91" s="66" t="s">
        <v>313</v>
      </c>
      <c r="D91" s="66" t="s">
        <v>202</v>
      </c>
      <c r="E91" s="66" t="s">
        <v>203</v>
      </c>
      <c r="F91" s="71">
        <f t="shared" si="13"/>
        <v>240000</v>
      </c>
      <c r="G91" s="71">
        <f t="shared" si="14"/>
        <v>0</v>
      </c>
      <c r="H91" s="71">
        <v>0</v>
      </c>
      <c r="I91" s="71">
        <v>0</v>
      </c>
      <c r="J91" s="71">
        <v>0</v>
      </c>
      <c r="K91" s="71">
        <v>0</v>
      </c>
      <c r="L91" s="71">
        <v>0</v>
      </c>
      <c r="M91" s="71">
        <f t="shared" si="15"/>
        <v>240000</v>
      </c>
      <c r="N91" s="71">
        <v>0</v>
      </c>
      <c r="O91" s="71">
        <v>0</v>
      </c>
      <c r="P91" s="71">
        <v>240000</v>
      </c>
      <c r="Q91" s="71">
        <v>0</v>
      </c>
    </row>
    <row r="92" spans="1:17" ht="11.25">
      <c r="A92" s="66" t="s">
        <v>307</v>
      </c>
      <c r="B92" s="66" t="s">
        <v>287</v>
      </c>
      <c r="C92" s="66" t="s">
        <v>294</v>
      </c>
      <c r="D92" s="66" t="s">
        <v>202</v>
      </c>
      <c r="E92" s="66" t="s">
        <v>203</v>
      </c>
      <c r="F92" s="71">
        <f t="shared" si="13"/>
        <v>400000</v>
      </c>
      <c r="G92" s="71">
        <f t="shared" si="14"/>
        <v>0</v>
      </c>
      <c r="H92" s="71">
        <v>0</v>
      </c>
      <c r="I92" s="71">
        <v>0</v>
      </c>
      <c r="J92" s="71">
        <v>0</v>
      </c>
      <c r="K92" s="71">
        <v>0</v>
      </c>
      <c r="L92" s="71">
        <v>0</v>
      </c>
      <c r="M92" s="71">
        <f t="shared" si="15"/>
        <v>400000</v>
      </c>
      <c r="N92" s="71">
        <v>0</v>
      </c>
      <c r="O92" s="71">
        <v>0</v>
      </c>
      <c r="P92" s="71">
        <v>400000</v>
      </c>
      <c r="Q92" s="71">
        <v>0</v>
      </c>
    </row>
    <row r="93" spans="1:17" ht="11.25">
      <c r="A93" s="66" t="s">
        <v>307</v>
      </c>
      <c r="B93" s="66" t="s">
        <v>289</v>
      </c>
      <c r="C93" s="66" t="s">
        <v>294</v>
      </c>
      <c r="D93" s="66" t="s">
        <v>202</v>
      </c>
      <c r="E93" s="66" t="s">
        <v>203</v>
      </c>
      <c r="F93" s="71">
        <f t="shared" si="13"/>
        <v>125000</v>
      </c>
      <c r="G93" s="71">
        <f t="shared" si="14"/>
        <v>0</v>
      </c>
      <c r="H93" s="71">
        <v>0</v>
      </c>
      <c r="I93" s="71">
        <v>0</v>
      </c>
      <c r="J93" s="71">
        <v>0</v>
      </c>
      <c r="K93" s="71">
        <v>0</v>
      </c>
      <c r="L93" s="71">
        <v>0</v>
      </c>
      <c r="M93" s="71">
        <f t="shared" si="15"/>
        <v>125000</v>
      </c>
      <c r="N93" s="71">
        <v>0</v>
      </c>
      <c r="O93" s="71">
        <v>0</v>
      </c>
      <c r="P93" s="71">
        <v>125000</v>
      </c>
      <c r="Q93" s="71">
        <v>0</v>
      </c>
    </row>
    <row r="94" spans="1:17" ht="11.25">
      <c r="A94" s="66" t="s">
        <v>307</v>
      </c>
      <c r="B94" s="66" t="s">
        <v>287</v>
      </c>
      <c r="C94" s="66" t="s">
        <v>300</v>
      </c>
      <c r="D94" s="66" t="s">
        <v>202</v>
      </c>
      <c r="E94" s="66" t="s">
        <v>203</v>
      </c>
      <c r="F94" s="71">
        <f t="shared" si="13"/>
        <v>696380</v>
      </c>
      <c r="G94" s="71">
        <f t="shared" si="14"/>
        <v>0</v>
      </c>
      <c r="H94" s="71">
        <v>0</v>
      </c>
      <c r="I94" s="71">
        <v>0</v>
      </c>
      <c r="J94" s="71">
        <v>0</v>
      </c>
      <c r="K94" s="71">
        <v>0</v>
      </c>
      <c r="L94" s="71">
        <v>0</v>
      </c>
      <c r="M94" s="71">
        <f t="shared" si="15"/>
        <v>696380</v>
      </c>
      <c r="N94" s="71">
        <v>0</v>
      </c>
      <c r="O94" s="71">
        <v>0</v>
      </c>
      <c r="P94" s="71">
        <v>696380</v>
      </c>
      <c r="Q94" s="71">
        <v>0</v>
      </c>
    </row>
    <row r="95" spans="1:17" ht="11.25">
      <c r="A95" s="66" t="s">
        <v>307</v>
      </c>
      <c r="B95" s="66" t="s">
        <v>287</v>
      </c>
      <c r="C95" s="66" t="s">
        <v>302</v>
      </c>
      <c r="D95" s="66" t="s">
        <v>202</v>
      </c>
      <c r="E95" s="66" t="s">
        <v>203</v>
      </c>
      <c r="F95" s="71">
        <f t="shared" si="13"/>
        <v>490000</v>
      </c>
      <c r="G95" s="71">
        <f t="shared" si="14"/>
        <v>0</v>
      </c>
      <c r="H95" s="71">
        <v>0</v>
      </c>
      <c r="I95" s="71">
        <v>0</v>
      </c>
      <c r="J95" s="71">
        <v>0</v>
      </c>
      <c r="K95" s="71">
        <v>0</v>
      </c>
      <c r="L95" s="71">
        <v>0</v>
      </c>
      <c r="M95" s="71">
        <f t="shared" si="15"/>
        <v>490000</v>
      </c>
      <c r="N95" s="71">
        <v>0</v>
      </c>
      <c r="O95" s="71">
        <v>0</v>
      </c>
      <c r="P95" s="71">
        <v>490000</v>
      </c>
      <c r="Q95" s="71">
        <v>0</v>
      </c>
    </row>
    <row r="96" spans="1:17" ht="11.25">
      <c r="A96" s="66" t="s">
        <v>307</v>
      </c>
      <c r="B96" s="66" t="s">
        <v>287</v>
      </c>
      <c r="C96" s="66" t="s">
        <v>287</v>
      </c>
      <c r="D96" s="66" t="s">
        <v>202</v>
      </c>
      <c r="E96" s="66" t="s">
        <v>203</v>
      </c>
      <c r="F96" s="71">
        <f t="shared" si="13"/>
        <v>3300158.47</v>
      </c>
      <c r="G96" s="71">
        <f t="shared" si="14"/>
        <v>3192594.47</v>
      </c>
      <c r="H96" s="71">
        <v>3006546.33</v>
      </c>
      <c r="I96" s="71">
        <v>0</v>
      </c>
      <c r="J96" s="71">
        <v>105048.14</v>
      </c>
      <c r="K96" s="71">
        <v>0</v>
      </c>
      <c r="L96" s="71">
        <v>81000</v>
      </c>
      <c r="M96" s="71">
        <f t="shared" si="15"/>
        <v>107564</v>
      </c>
      <c r="N96" s="71">
        <v>0</v>
      </c>
      <c r="O96" s="71">
        <v>0</v>
      </c>
      <c r="P96" s="71">
        <v>107564</v>
      </c>
      <c r="Q96" s="71">
        <v>0</v>
      </c>
    </row>
    <row r="97" spans="1:17" ht="11.25">
      <c r="A97" s="66" t="s">
        <v>307</v>
      </c>
      <c r="B97" s="66" t="s">
        <v>288</v>
      </c>
      <c r="C97" s="66" t="s">
        <v>300</v>
      </c>
      <c r="D97" s="66" t="s">
        <v>202</v>
      </c>
      <c r="E97" s="66" t="s">
        <v>203</v>
      </c>
      <c r="F97" s="71">
        <f t="shared" si="13"/>
        <v>77900</v>
      </c>
      <c r="G97" s="71">
        <f t="shared" si="14"/>
        <v>0</v>
      </c>
      <c r="H97" s="71">
        <v>0</v>
      </c>
      <c r="I97" s="71">
        <v>0</v>
      </c>
      <c r="J97" s="71">
        <v>0</v>
      </c>
      <c r="K97" s="71">
        <v>0</v>
      </c>
      <c r="L97" s="71">
        <v>0</v>
      </c>
      <c r="M97" s="71">
        <f t="shared" si="15"/>
        <v>77900</v>
      </c>
      <c r="N97" s="71">
        <v>0</v>
      </c>
      <c r="O97" s="71">
        <v>0</v>
      </c>
      <c r="P97" s="71">
        <v>77900</v>
      </c>
      <c r="Q97" s="71">
        <v>0</v>
      </c>
    </row>
    <row r="98" spans="1:17" ht="11.25">
      <c r="A98" s="66" t="s">
        <v>307</v>
      </c>
      <c r="B98" s="66" t="s">
        <v>287</v>
      </c>
      <c r="C98" s="66" t="s">
        <v>289</v>
      </c>
      <c r="D98" s="66" t="s">
        <v>204</v>
      </c>
      <c r="E98" s="66" t="s">
        <v>205</v>
      </c>
      <c r="F98" s="71">
        <f t="shared" si="13"/>
        <v>2554785.69</v>
      </c>
      <c r="G98" s="71">
        <f t="shared" si="14"/>
        <v>2554785.69</v>
      </c>
      <c r="H98" s="71">
        <v>0</v>
      </c>
      <c r="I98" s="71">
        <v>2299784.71</v>
      </c>
      <c r="J98" s="71">
        <v>0</v>
      </c>
      <c r="K98" s="71">
        <v>137600.98000000001</v>
      </c>
      <c r="L98" s="71">
        <v>117400</v>
      </c>
      <c r="M98" s="71">
        <f t="shared" si="15"/>
        <v>0</v>
      </c>
      <c r="N98" s="71">
        <v>0</v>
      </c>
      <c r="O98" s="71">
        <v>0</v>
      </c>
      <c r="P98" s="71">
        <v>0</v>
      </c>
      <c r="Q98" s="71">
        <v>0</v>
      </c>
    </row>
    <row r="99" spans="1:17" ht="11.25">
      <c r="A99" s="66" t="s">
        <v>301</v>
      </c>
      <c r="B99" s="66" t="s">
        <v>300</v>
      </c>
      <c r="C99" s="66" t="s">
        <v>289</v>
      </c>
      <c r="D99" s="66" t="s">
        <v>206</v>
      </c>
      <c r="E99" s="66" t="s">
        <v>207</v>
      </c>
      <c r="F99" s="71">
        <f t="shared" si="13"/>
        <v>1500000</v>
      </c>
      <c r="G99" s="71">
        <f t="shared" si="14"/>
        <v>0</v>
      </c>
      <c r="H99" s="71">
        <v>0</v>
      </c>
      <c r="I99" s="71">
        <v>0</v>
      </c>
      <c r="J99" s="71">
        <v>0</v>
      </c>
      <c r="K99" s="71">
        <v>0</v>
      </c>
      <c r="L99" s="71">
        <v>0</v>
      </c>
      <c r="M99" s="71">
        <f t="shared" si="15"/>
        <v>1500000</v>
      </c>
      <c r="N99" s="71">
        <v>0</v>
      </c>
      <c r="O99" s="71">
        <v>0</v>
      </c>
      <c r="P99" s="71">
        <v>1500000</v>
      </c>
      <c r="Q99" s="71">
        <v>0</v>
      </c>
    </row>
    <row r="100" spans="1:17" ht="11.25">
      <c r="A100" s="66" t="s">
        <v>301</v>
      </c>
      <c r="B100" s="66" t="s">
        <v>300</v>
      </c>
      <c r="C100" s="66" t="s">
        <v>299</v>
      </c>
      <c r="D100" s="66" t="s">
        <v>206</v>
      </c>
      <c r="E100" s="66" t="s">
        <v>207</v>
      </c>
      <c r="F100" s="71">
        <f t="shared" si="13"/>
        <v>2414880</v>
      </c>
      <c r="G100" s="71">
        <f t="shared" si="14"/>
        <v>0</v>
      </c>
      <c r="H100" s="71">
        <v>0</v>
      </c>
      <c r="I100" s="71">
        <v>0</v>
      </c>
      <c r="J100" s="71">
        <v>0</v>
      </c>
      <c r="K100" s="71">
        <v>0</v>
      </c>
      <c r="L100" s="71">
        <v>0</v>
      </c>
      <c r="M100" s="71">
        <f t="shared" si="15"/>
        <v>2414880</v>
      </c>
      <c r="N100" s="71">
        <v>0</v>
      </c>
      <c r="O100" s="71">
        <v>0</v>
      </c>
      <c r="P100" s="71">
        <v>2414880</v>
      </c>
      <c r="Q100" s="71">
        <v>0</v>
      </c>
    </row>
    <row r="101" spans="1:17" ht="11.25">
      <c r="A101" s="66" t="s">
        <v>301</v>
      </c>
      <c r="B101" s="66" t="s">
        <v>311</v>
      </c>
      <c r="C101" s="66" t="s">
        <v>289</v>
      </c>
      <c r="D101" s="66" t="s">
        <v>206</v>
      </c>
      <c r="E101" s="66" t="s">
        <v>207</v>
      </c>
      <c r="F101" s="71">
        <f t="shared" si="13"/>
        <v>1870250</v>
      </c>
      <c r="G101" s="71">
        <f t="shared" si="14"/>
        <v>0</v>
      </c>
      <c r="H101" s="71">
        <v>0</v>
      </c>
      <c r="I101" s="71">
        <v>0</v>
      </c>
      <c r="J101" s="71">
        <v>0</v>
      </c>
      <c r="K101" s="71">
        <v>0</v>
      </c>
      <c r="L101" s="71">
        <v>0</v>
      </c>
      <c r="M101" s="71">
        <f t="shared" si="15"/>
        <v>1870250</v>
      </c>
      <c r="N101" s="71">
        <v>0</v>
      </c>
      <c r="O101" s="71">
        <v>0</v>
      </c>
      <c r="P101" s="71">
        <v>1870250</v>
      </c>
      <c r="Q101" s="71">
        <v>0</v>
      </c>
    </row>
    <row r="102" spans="1:17" ht="11.25">
      <c r="A102" s="66" t="s">
        <v>301</v>
      </c>
      <c r="B102" s="66" t="s">
        <v>314</v>
      </c>
      <c r="C102" s="66" t="s">
        <v>291</v>
      </c>
      <c r="D102" s="66" t="s">
        <v>206</v>
      </c>
      <c r="E102" s="66" t="s">
        <v>207</v>
      </c>
      <c r="F102" s="71">
        <f t="shared" si="13"/>
        <v>1491650</v>
      </c>
      <c r="G102" s="71">
        <f t="shared" si="14"/>
        <v>0</v>
      </c>
      <c r="H102" s="71">
        <v>0</v>
      </c>
      <c r="I102" s="71">
        <v>0</v>
      </c>
      <c r="J102" s="71">
        <v>0</v>
      </c>
      <c r="K102" s="71">
        <v>0</v>
      </c>
      <c r="L102" s="71">
        <v>0</v>
      </c>
      <c r="M102" s="71">
        <f t="shared" si="15"/>
        <v>1491650</v>
      </c>
      <c r="N102" s="71">
        <v>0</v>
      </c>
      <c r="O102" s="71">
        <v>0</v>
      </c>
      <c r="P102" s="71">
        <v>1491650</v>
      </c>
      <c r="Q102" s="71">
        <v>0</v>
      </c>
    </row>
    <row r="103" spans="1:17" ht="11.25">
      <c r="A103" s="66" t="s">
        <v>286</v>
      </c>
      <c r="B103" s="66" t="s">
        <v>311</v>
      </c>
      <c r="C103" s="66" t="s">
        <v>287</v>
      </c>
      <c r="D103" s="66" t="s">
        <v>206</v>
      </c>
      <c r="E103" s="66" t="s">
        <v>207</v>
      </c>
      <c r="F103" s="71">
        <f t="shared" si="13"/>
        <v>6227186.1699999999</v>
      </c>
      <c r="G103" s="71">
        <f t="shared" si="14"/>
        <v>6227186.1699999999</v>
      </c>
      <c r="H103" s="71">
        <v>5970244.7699999996</v>
      </c>
      <c r="I103" s="71">
        <v>0</v>
      </c>
      <c r="J103" s="71">
        <v>145541.4</v>
      </c>
      <c r="K103" s="71">
        <v>0</v>
      </c>
      <c r="L103" s="71">
        <v>111400</v>
      </c>
      <c r="M103" s="71">
        <f t="shared" si="15"/>
        <v>0</v>
      </c>
      <c r="N103" s="71">
        <v>0</v>
      </c>
      <c r="O103" s="71">
        <v>0</v>
      </c>
      <c r="P103" s="71">
        <v>0</v>
      </c>
      <c r="Q103" s="71">
        <v>0</v>
      </c>
    </row>
    <row r="104" spans="1:17" ht="11.25">
      <c r="A104" s="66" t="s">
        <v>301</v>
      </c>
      <c r="B104" s="66" t="s">
        <v>287</v>
      </c>
      <c r="C104" s="66" t="s">
        <v>287</v>
      </c>
      <c r="D104" s="66" t="s">
        <v>206</v>
      </c>
      <c r="E104" s="66" t="s">
        <v>207</v>
      </c>
      <c r="F104" s="71">
        <f t="shared" si="13"/>
        <v>130977.5</v>
      </c>
      <c r="G104" s="71">
        <f t="shared" si="14"/>
        <v>0</v>
      </c>
      <c r="H104" s="71">
        <v>0</v>
      </c>
      <c r="I104" s="71">
        <v>0</v>
      </c>
      <c r="J104" s="71">
        <v>0</v>
      </c>
      <c r="K104" s="71">
        <v>0</v>
      </c>
      <c r="L104" s="71">
        <v>0</v>
      </c>
      <c r="M104" s="71">
        <f t="shared" si="15"/>
        <v>130977.5</v>
      </c>
      <c r="N104" s="71">
        <v>0</v>
      </c>
      <c r="O104" s="71">
        <v>0</v>
      </c>
      <c r="P104" s="71">
        <v>130977.5</v>
      </c>
      <c r="Q104" s="71">
        <v>0</v>
      </c>
    </row>
    <row r="105" spans="1:17" ht="11.25">
      <c r="A105" s="66" t="s">
        <v>301</v>
      </c>
      <c r="B105" s="66" t="s">
        <v>299</v>
      </c>
      <c r="C105" s="66" t="s">
        <v>287</v>
      </c>
      <c r="D105" s="66" t="s">
        <v>206</v>
      </c>
      <c r="E105" s="66" t="s">
        <v>207</v>
      </c>
      <c r="F105" s="71">
        <f t="shared" si="13"/>
        <v>288000</v>
      </c>
      <c r="G105" s="71">
        <f t="shared" si="14"/>
        <v>0</v>
      </c>
      <c r="H105" s="71">
        <v>0</v>
      </c>
      <c r="I105" s="71">
        <v>0</v>
      </c>
      <c r="J105" s="71">
        <v>0</v>
      </c>
      <c r="K105" s="71">
        <v>0</v>
      </c>
      <c r="L105" s="71">
        <v>0</v>
      </c>
      <c r="M105" s="71">
        <f t="shared" si="15"/>
        <v>288000</v>
      </c>
      <c r="N105" s="71">
        <v>0</v>
      </c>
      <c r="O105" s="71">
        <v>0</v>
      </c>
      <c r="P105" s="71">
        <v>288000</v>
      </c>
      <c r="Q105" s="71">
        <v>0</v>
      </c>
    </row>
    <row r="106" spans="1:17" ht="11.25">
      <c r="A106" s="66" t="s">
        <v>301</v>
      </c>
      <c r="B106" s="66" t="s">
        <v>287</v>
      </c>
      <c r="C106" s="66" t="s">
        <v>299</v>
      </c>
      <c r="D106" s="66" t="s">
        <v>206</v>
      </c>
      <c r="E106" s="66" t="s">
        <v>207</v>
      </c>
      <c r="F106" s="71">
        <f t="shared" si="13"/>
        <v>50300</v>
      </c>
      <c r="G106" s="71">
        <f t="shared" si="14"/>
        <v>0</v>
      </c>
      <c r="H106" s="71">
        <v>0</v>
      </c>
      <c r="I106" s="71">
        <v>0</v>
      </c>
      <c r="J106" s="71">
        <v>0</v>
      </c>
      <c r="K106" s="71">
        <v>0</v>
      </c>
      <c r="L106" s="71">
        <v>0</v>
      </c>
      <c r="M106" s="71">
        <f t="shared" si="15"/>
        <v>50300</v>
      </c>
      <c r="N106" s="71">
        <v>0</v>
      </c>
      <c r="O106" s="71">
        <v>0</v>
      </c>
      <c r="P106" s="71">
        <v>50300</v>
      </c>
      <c r="Q106" s="71">
        <v>0</v>
      </c>
    </row>
    <row r="107" spans="1:17" ht="11.25">
      <c r="A107" s="66" t="s">
        <v>301</v>
      </c>
      <c r="B107" s="66" t="s">
        <v>311</v>
      </c>
      <c r="C107" s="66" t="s">
        <v>289</v>
      </c>
      <c r="D107" s="66" t="s">
        <v>208</v>
      </c>
      <c r="E107" s="66" t="s">
        <v>209</v>
      </c>
      <c r="F107" s="71">
        <f t="shared" si="13"/>
        <v>76875</v>
      </c>
      <c r="G107" s="71">
        <f t="shared" si="14"/>
        <v>0</v>
      </c>
      <c r="H107" s="71">
        <v>0</v>
      </c>
      <c r="I107" s="71">
        <v>0</v>
      </c>
      <c r="J107" s="71">
        <v>0</v>
      </c>
      <c r="K107" s="71">
        <v>0</v>
      </c>
      <c r="L107" s="71">
        <v>0</v>
      </c>
      <c r="M107" s="71">
        <f t="shared" si="15"/>
        <v>76875</v>
      </c>
      <c r="N107" s="71">
        <v>0</v>
      </c>
      <c r="O107" s="71">
        <v>0</v>
      </c>
      <c r="P107" s="71">
        <v>76875</v>
      </c>
      <c r="Q107" s="71">
        <v>0</v>
      </c>
    </row>
    <row r="108" spans="1:17" ht="11.25">
      <c r="A108" s="66" t="s">
        <v>301</v>
      </c>
      <c r="B108" s="66" t="s">
        <v>289</v>
      </c>
      <c r="C108" s="66" t="s">
        <v>287</v>
      </c>
      <c r="D108" s="66" t="s">
        <v>208</v>
      </c>
      <c r="E108" s="66" t="s">
        <v>209</v>
      </c>
      <c r="F108" s="71">
        <f t="shared" si="13"/>
        <v>2789558.8</v>
      </c>
      <c r="G108" s="71">
        <f t="shared" si="14"/>
        <v>2765308.8</v>
      </c>
      <c r="H108" s="71">
        <v>2481251.06</v>
      </c>
      <c r="I108" s="71">
        <v>0</v>
      </c>
      <c r="J108" s="71">
        <v>173757.74</v>
      </c>
      <c r="K108" s="71">
        <v>0</v>
      </c>
      <c r="L108" s="71">
        <v>110300</v>
      </c>
      <c r="M108" s="71">
        <f t="shared" si="15"/>
        <v>24250</v>
      </c>
      <c r="N108" s="71">
        <v>0</v>
      </c>
      <c r="O108" s="71">
        <v>0</v>
      </c>
      <c r="P108" s="71">
        <v>24250</v>
      </c>
      <c r="Q108" s="71">
        <v>0</v>
      </c>
    </row>
    <row r="109" spans="1:17" ht="11.25">
      <c r="A109" s="66" t="s">
        <v>301</v>
      </c>
      <c r="B109" s="66" t="s">
        <v>315</v>
      </c>
      <c r="C109" s="66" t="s">
        <v>289</v>
      </c>
      <c r="D109" s="66" t="s">
        <v>208</v>
      </c>
      <c r="E109" s="66" t="s">
        <v>209</v>
      </c>
      <c r="F109" s="71">
        <f t="shared" si="13"/>
        <v>2587500</v>
      </c>
      <c r="G109" s="71">
        <f t="shared" si="14"/>
        <v>0</v>
      </c>
      <c r="H109" s="71">
        <v>0</v>
      </c>
      <c r="I109" s="71">
        <v>0</v>
      </c>
      <c r="J109" s="71">
        <v>0</v>
      </c>
      <c r="K109" s="71">
        <v>0</v>
      </c>
      <c r="L109" s="71">
        <v>0</v>
      </c>
      <c r="M109" s="71">
        <f t="shared" si="15"/>
        <v>2587500</v>
      </c>
      <c r="N109" s="71">
        <v>0</v>
      </c>
      <c r="O109" s="71">
        <v>0</v>
      </c>
      <c r="P109" s="71">
        <v>2587500</v>
      </c>
      <c r="Q109" s="71">
        <v>0</v>
      </c>
    </row>
    <row r="110" spans="1:17" ht="11.25">
      <c r="A110" s="66" t="s">
        <v>301</v>
      </c>
      <c r="B110" s="66" t="s">
        <v>302</v>
      </c>
      <c r="C110" s="66" t="s">
        <v>287</v>
      </c>
      <c r="D110" s="66" t="s">
        <v>208</v>
      </c>
      <c r="E110" s="66" t="s">
        <v>209</v>
      </c>
      <c r="F110" s="71">
        <f t="shared" si="13"/>
        <v>110500</v>
      </c>
      <c r="G110" s="71">
        <f t="shared" si="14"/>
        <v>0</v>
      </c>
      <c r="H110" s="71">
        <v>0</v>
      </c>
      <c r="I110" s="71">
        <v>0</v>
      </c>
      <c r="J110" s="71">
        <v>0</v>
      </c>
      <c r="K110" s="71">
        <v>0</v>
      </c>
      <c r="L110" s="71">
        <v>0</v>
      </c>
      <c r="M110" s="71">
        <f t="shared" si="15"/>
        <v>110500</v>
      </c>
      <c r="N110" s="71">
        <v>0</v>
      </c>
      <c r="O110" s="71">
        <v>0</v>
      </c>
      <c r="P110" s="71">
        <v>110500</v>
      </c>
      <c r="Q110" s="71">
        <v>0</v>
      </c>
    </row>
    <row r="111" spans="1:17" ht="11.25">
      <c r="A111" s="66" t="s">
        <v>301</v>
      </c>
      <c r="B111" s="66" t="s">
        <v>302</v>
      </c>
      <c r="C111" s="66" t="s">
        <v>300</v>
      </c>
      <c r="D111" s="66" t="s">
        <v>208</v>
      </c>
      <c r="E111" s="66" t="s">
        <v>209</v>
      </c>
      <c r="F111" s="71">
        <f t="shared" si="13"/>
        <v>6520370</v>
      </c>
      <c r="G111" s="71">
        <f t="shared" si="14"/>
        <v>0</v>
      </c>
      <c r="H111" s="71">
        <v>0</v>
      </c>
      <c r="I111" s="71">
        <v>0</v>
      </c>
      <c r="J111" s="71">
        <v>0</v>
      </c>
      <c r="K111" s="71">
        <v>0</v>
      </c>
      <c r="L111" s="71">
        <v>0</v>
      </c>
      <c r="M111" s="71">
        <f t="shared" si="15"/>
        <v>6520370</v>
      </c>
      <c r="N111" s="71">
        <v>0</v>
      </c>
      <c r="O111" s="71">
        <v>0</v>
      </c>
      <c r="P111" s="71">
        <v>6520370</v>
      </c>
      <c r="Q111" s="71">
        <v>0</v>
      </c>
    </row>
    <row r="112" spans="1:17" ht="11.25">
      <c r="A112" s="66" t="s">
        <v>301</v>
      </c>
      <c r="B112" s="66" t="s">
        <v>316</v>
      </c>
      <c r="C112" s="66" t="s">
        <v>289</v>
      </c>
      <c r="D112" s="66" t="s">
        <v>208</v>
      </c>
      <c r="E112" s="66" t="s">
        <v>209</v>
      </c>
      <c r="F112" s="71">
        <f t="shared" si="13"/>
        <v>10000</v>
      </c>
      <c r="G112" s="71">
        <f t="shared" si="14"/>
        <v>0</v>
      </c>
      <c r="H112" s="71">
        <v>0</v>
      </c>
      <c r="I112" s="71">
        <v>0</v>
      </c>
      <c r="J112" s="71">
        <v>0</v>
      </c>
      <c r="K112" s="71">
        <v>0</v>
      </c>
      <c r="L112" s="71">
        <v>0</v>
      </c>
      <c r="M112" s="71">
        <f t="shared" si="15"/>
        <v>10000</v>
      </c>
      <c r="N112" s="71">
        <v>0</v>
      </c>
      <c r="O112" s="71">
        <v>0</v>
      </c>
      <c r="P112" s="71">
        <v>10000</v>
      </c>
      <c r="Q112" s="71">
        <v>0</v>
      </c>
    </row>
    <row r="113" spans="1:17" ht="11.25">
      <c r="A113" s="66" t="s">
        <v>301</v>
      </c>
      <c r="B113" s="66" t="s">
        <v>315</v>
      </c>
      <c r="C113" s="66" t="s">
        <v>287</v>
      </c>
      <c r="D113" s="66" t="s">
        <v>208</v>
      </c>
      <c r="E113" s="66" t="s">
        <v>209</v>
      </c>
      <c r="F113" s="71">
        <f t="shared" si="13"/>
        <v>1042500</v>
      </c>
      <c r="G113" s="71">
        <f t="shared" si="14"/>
        <v>0</v>
      </c>
      <c r="H113" s="71">
        <v>0</v>
      </c>
      <c r="I113" s="71">
        <v>0</v>
      </c>
      <c r="J113" s="71">
        <v>0</v>
      </c>
      <c r="K113" s="71">
        <v>0</v>
      </c>
      <c r="L113" s="71">
        <v>0</v>
      </c>
      <c r="M113" s="71">
        <f t="shared" si="15"/>
        <v>1042500</v>
      </c>
      <c r="N113" s="71">
        <v>0</v>
      </c>
      <c r="O113" s="71">
        <v>0</v>
      </c>
      <c r="P113" s="71">
        <v>1042500</v>
      </c>
      <c r="Q113" s="71">
        <v>0</v>
      </c>
    </row>
    <row r="114" spans="1:17" ht="11.25">
      <c r="A114" s="66" t="s">
        <v>301</v>
      </c>
      <c r="B114" s="66" t="s">
        <v>317</v>
      </c>
      <c r="C114" s="66" t="s">
        <v>289</v>
      </c>
      <c r="D114" s="66" t="s">
        <v>208</v>
      </c>
      <c r="E114" s="66" t="s">
        <v>209</v>
      </c>
      <c r="F114" s="71">
        <f t="shared" si="13"/>
        <v>8317841.5199999996</v>
      </c>
      <c r="G114" s="71">
        <f t="shared" si="14"/>
        <v>0</v>
      </c>
      <c r="H114" s="71">
        <v>0</v>
      </c>
      <c r="I114" s="71">
        <v>0</v>
      </c>
      <c r="J114" s="71">
        <v>0</v>
      </c>
      <c r="K114" s="71">
        <v>0</v>
      </c>
      <c r="L114" s="71">
        <v>0</v>
      </c>
      <c r="M114" s="71">
        <f t="shared" si="15"/>
        <v>8317841.5199999996</v>
      </c>
      <c r="N114" s="71">
        <v>0</v>
      </c>
      <c r="O114" s="71">
        <v>0</v>
      </c>
      <c r="P114" s="71">
        <v>8317841.5199999996</v>
      </c>
      <c r="Q114" s="71">
        <v>0</v>
      </c>
    </row>
    <row r="115" spans="1:17" ht="11.25">
      <c r="A115" s="66" t="s">
        <v>301</v>
      </c>
      <c r="B115" s="66" t="s">
        <v>316</v>
      </c>
      <c r="C115" s="66" t="s">
        <v>287</v>
      </c>
      <c r="D115" s="66" t="s">
        <v>208</v>
      </c>
      <c r="E115" s="66" t="s">
        <v>209</v>
      </c>
      <c r="F115" s="71">
        <f t="shared" si="13"/>
        <v>1700000</v>
      </c>
      <c r="G115" s="71">
        <f t="shared" si="14"/>
        <v>0</v>
      </c>
      <c r="H115" s="71">
        <v>0</v>
      </c>
      <c r="I115" s="71">
        <v>0</v>
      </c>
      <c r="J115" s="71">
        <v>0</v>
      </c>
      <c r="K115" s="71">
        <v>0</v>
      </c>
      <c r="L115" s="71">
        <v>0</v>
      </c>
      <c r="M115" s="71">
        <f t="shared" si="15"/>
        <v>1700000</v>
      </c>
      <c r="N115" s="71">
        <v>0</v>
      </c>
      <c r="O115" s="71">
        <v>0</v>
      </c>
      <c r="P115" s="71">
        <v>1700000</v>
      </c>
      <c r="Q115" s="71">
        <v>0</v>
      </c>
    </row>
    <row r="116" spans="1:17" ht="11.25">
      <c r="A116" s="66" t="s">
        <v>296</v>
      </c>
      <c r="B116" s="66" t="s">
        <v>294</v>
      </c>
      <c r="C116" s="66" t="s">
        <v>290</v>
      </c>
      <c r="D116" s="66" t="s">
        <v>210</v>
      </c>
      <c r="E116" s="66" t="s">
        <v>211</v>
      </c>
      <c r="F116" s="71">
        <f t="shared" si="13"/>
        <v>2484300</v>
      </c>
      <c r="G116" s="71">
        <f t="shared" si="14"/>
        <v>0</v>
      </c>
      <c r="H116" s="71">
        <v>0</v>
      </c>
      <c r="I116" s="71">
        <v>0</v>
      </c>
      <c r="J116" s="71">
        <v>0</v>
      </c>
      <c r="K116" s="71">
        <v>0</v>
      </c>
      <c r="L116" s="71">
        <v>0</v>
      </c>
      <c r="M116" s="71">
        <f t="shared" si="15"/>
        <v>2484300</v>
      </c>
      <c r="N116" s="71">
        <v>0</v>
      </c>
      <c r="O116" s="71">
        <v>0</v>
      </c>
      <c r="P116" s="71">
        <v>2484300</v>
      </c>
      <c r="Q116" s="71">
        <v>0</v>
      </c>
    </row>
    <row r="117" spans="1:17" ht="11.25">
      <c r="A117" s="66" t="s">
        <v>296</v>
      </c>
      <c r="B117" s="66" t="s">
        <v>294</v>
      </c>
      <c r="C117" s="66" t="s">
        <v>293</v>
      </c>
      <c r="D117" s="66" t="s">
        <v>210</v>
      </c>
      <c r="E117" s="66" t="s">
        <v>211</v>
      </c>
      <c r="F117" s="71">
        <f t="shared" si="13"/>
        <v>3814400</v>
      </c>
      <c r="G117" s="71">
        <f t="shared" si="14"/>
        <v>0</v>
      </c>
      <c r="H117" s="71">
        <v>0</v>
      </c>
      <c r="I117" s="71">
        <v>0</v>
      </c>
      <c r="J117" s="71">
        <v>0</v>
      </c>
      <c r="K117" s="71">
        <v>0</v>
      </c>
      <c r="L117" s="71">
        <v>0</v>
      </c>
      <c r="M117" s="71">
        <f t="shared" si="15"/>
        <v>3814400</v>
      </c>
      <c r="N117" s="71">
        <v>0</v>
      </c>
      <c r="O117" s="71">
        <v>0</v>
      </c>
      <c r="P117" s="71">
        <v>3814400</v>
      </c>
      <c r="Q117" s="71">
        <v>0</v>
      </c>
    </row>
    <row r="118" spans="1:17" ht="11.25">
      <c r="A118" s="66" t="s">
        <v>296</v>
      </c>
      <c r="B118" s="66" t="s">
        <v>291</v>
      </c>
      <c r="C118" s="66" t="s">
        <v>287</v>
      </c>
      <c r="D118" s="66" t="s">
        <v>210</v>
      </c>
      <c r="E118" s="66" t="s">
        <v>211</v>
      </c>
      <c r="F118" s="71">
        <f t="shared" si="13"/>
        <v>415200</v>
      </c>
      <c r="G118" s="71">
        <f t="shared" si="14"/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f t="shared" si="15"/>
        <v>415200</v>
      </c>
      <c r="N118" s="71">
        <v>0</v>
      </c>
      <c r="O118" s="71">
        <v>0</v>
      </c>
      <c r="P118" s="71">
        <v>415200</v>
      </c>
      <c r="Q118" s="71">
        <v>0</v>
      </c>
    </row>
    <row r="119" spans="1:17" ht="11.25">
      <c r="A119" s="66" t="s">
        <v>296</v>
      </c>
      <c r="B119" s="66" t="s">
        <v>290</v>
      </c>
      <c r="C119" s="66" t="s">
        <v>291</v>
      </c>
      <c r="D119" s="66" t="s">
        <v>210</v>
      </c>
      <c r="E119" s="66" t="s">
        <v>211</v>
      </c>
      <c r="F119" s="71">
        <f t="shared" si="13"/>
        <v>360000</v>
      </c>
      <c r="G119" s="71">
        <f t="shared" si="14"/>
        <v>0</v>
      </c>
      <c r="H119" s="71">
        <v>0</v>
      </c>
      <c r="I119" s="71">
        <v>0</v>
      </c>
      <c r="J119" s="71">
        <v>0</v>
      </c>
      <c r="K119" s="71">
        <v>0</v>
      </c>
      <c r="L119" s="71">
        <v>0</v>
      </c>
      <c r="M119" s="71">
        <f t="shared" si="15"/>
        <v>360000</v>
      </c>
      <c r="N119" s="71">
        <v>0</v>
      </c>
      <c r="O119" s="71">
        <v>0</v>
      </c>
      <c r="P119" s="71">
        <v>360000</v>
      </c>
      <c r="Q119" s="71">
        <v>0</v>
      </c>
    </row>
    <row r="120" spans="1:17" ht="11.25">
      <c r="A120" s="66" t="s">
        <v>296</v>
      </c>
      <c r="B120" s="66" t="s">
        <v>294</v>
      </c>
      <c r="C120" s="66" t="s">
        <v>289</v>
      </c>
      <c r="D120" s="66" t="s">
        <v>210</v>
      </c>
      <c r="E120" s="66" t="s">
        <v>211</v>
      </c>
      <c r="F120" s="71">
        <f t="shared" si="13"/>
        <v>28000</v>
      </c>
      <c r="G120" s="71">
        <f t="shared" si="14"/>
        <v>0</v>
      </c>
      <c r="H120" s="71">
        <v>0</v>
      </c>
      <c r="I120" s="71">
        <v>0</v>
      </c>
      <c r="J120" s="71">
        <v>0</v>
      </c>
      <c r="K120" s="71">
        <v>0</v>
      </c>
      <c r="L120" s="71">
        <v>0</v>
      </c>
      <c r="M120" s="71">
        <f t="shared" si="15"/>
        <v>28000</v>
      </c>
      <c r="N120" s="71">
        <v>0</v>
      </c>
      <c r="O120" s="71">
        <v>0</v>
      </c>
      <c r="P120" s="71">
        <v>28000</v>
      </c>
      <c r="Q120" s="71">
        <v>0</v>
      </c>
    </row>
    <row r="121" spans="1:17" ht="11.25">
      <c r="A121" s="66" t="s">
        <v>301</v>
      </c>
      <c r="B121" s="66" t="s">
        <v>311</v>
      </c>
      <c r="C121" s="66" t="s">
        <v>289</v>
      </c>
      <c r="D121" s="66" t="s">
        <v>210</v>
      </c>
      <c r="E121" s="66" t="s">
        <v>211</v>
      </c>
      <c r="F121" s="71">
        <f t="shared" si="13"/>
        <v>1035500</v>
      </c>
      <c r="G121" s="71">
        <f t="shared" si="14"/>
        <v>0</v>
      </c>
      <c r="H121" s="71">
        <v>0</v>
      </c>
      <c r="I121" s="71">
        <v>0</v>
      </c>
      <c r="J121" s="71">
        <v>0</v>
      </c>
      <c r="K121" s="71">
        <v>0</v>
      </c>
      <c r="L121" s="71">
        <v>0</v>
      </c>
      <c r="M121" s="71">
        <f t="shared" si="15"/>
        <v>1035500</v>
      </c>
      <c r="N121" s="71">
        <v>0</v>
      </c>
      <c r="O121" s="71">
        <v>0</v>
      </c>
      <c r="P121" s="71">
        <v>1035500</v>
      </c>
      <c r="Q121" s="71">
        <v>0</v>
      </c>
    </row>
    <row r="122" spans="1:17" ht="11.25">
      <c r="A122" s="66" t="s">
        <v>296</v>
      </c>
      <c r="B122" s="66" t="s">
        <v>290</v>
      </c>
      <c r="C122" s="66" t="s">
        <v>289</v>
      </c>
      <c r="D122" s="66" t="s">
        <v>210</v>
      </c>
      <c r="E122" s="66" t="s">
        <v>211</v>
      </c>
      <c r="F122" s="71">
        <f t="shared" si="13"/>
        <v>110000</v>
      </c>
      <c r="G122" s="71">
        <f t="shared" si="14"/>
        <v>0</v>
      </c>
      <c r="H122" s="71">
        <v>0</v>
      </c>
      <c r="I122" s="71">
        <v>0</v>
      </c>
      <c r="J122" s="71">
        <v>0</v>
      </c>
      <c r="K122" s="71">
        <v>0</v>
      </c>
      <c r="L122" s="71">
        <v>0</v>
      </c>
      <c r="M122" s="71">
        <f t="shared" si="15"/>
        <v>110000</v>
      </c>
      <c r="N122" s="71">
        <v>0</v>
      </c>
      <c r="O122" s="71">
        <v>0</v>
      </c>
      <c r="P122" s="71">
        <v>110000</v>
      </c>
      <c r="Q122" s="71">
        <v>0</v>
      </c>
    </row>
    <row r="123" spans="1:17" ht="11.25">
      <c r="A123" s="66" t="s">
        <v>296</v>
      </c>
      <c r="B123" s="66" t="s">
        <v>287</v>
      </c>
      <c r="C123" s="66" t="s">
        <v>287</v>
      </c>
      <c r="D123" s="66" t="s">
        <v>210</v>
      </c>
      <c r="E123" s="66" t="s">
        <v>211</v>
      </c>
      <c r="F123" s="71">
        <f t="shared" si="13"/>
        <v>1257160.76</v>
      </c>
      <c r="G123" s="71">
        <f t="shared" si="14"/>
        <v>1254160.76</v>
      </c>
      <c r="H123" s="71">
        <v>1116020.1000000001</v>
      </c>
      <c r="I123" s="71">
        <v>0</v>
      </c>
      <c r="J123" s="71">
        <v>88040.66</v>
      </c>
      <c r="K123" s="71">
        <v>0</v>
      </c>
      <c r="L123" s="71">
        <v>50100</v>
      </c>
      <c r="M123" s="71">
        <f t="shared" si="15"/>
        <v>3000</v>
      </c>
      <c r="N123" s="71">
        <v>0</v>
      </c>
      <c r="O123" s="71">
        <v>0</v>
      </c>
      <c r="P123" s="71">
        <v>3000</v>
      </c>
      <c r="Q123" s="71">
        <v>0</v>
      </c>
    </row>
    <row r="124" spans="1:17" ht="11.25">
      <c r="A124" s="66" t="s">
        <v>296</v>
      </c>
      <c r="B124" s="66" t="s">
        <v>290</v>
      </c>
      <c r="C124" s="66" t="s">
        <v>289</v>
      </c>
      <c r="D124" s="66" t="s">
        <v>212</v>
      </c>
      <c r="E124" s="66" t="s">
        <v>213</v>
      </c>
      <c r="F124" s="71">
        <f t="shared" si="13"/>
        <v>743892.82000000007</v>
      </c>
      <c r="G124" s="71">
        <f t="shared" si="14"/>
        <v>705492.82000000007</v>
      </c>
      <c r="H124" s="71">
        <v>0</v>
      </c>
      <c r="I124" s="71">
        <v>634926.26</v>
      </c>
      <c r="J124" s="71">
        <v>0</v>
      </c>
      <c r="K124" s="71">
        <v>39266.559999999998</v>
      </c>
      <c r="L124" s="71">
        <v>31300</v>
      </c>
      <c r="M124" s="71">
        <f t="shared" si="15"/>
        <v>38400</v>
      </c>
      <c r="N124" s="71">
        <v>0</v>
      </c>
      <c r="O124" s="71">
        <v>0</v>
      </c>
      <c r="P124" s="71">
        <v>38400</v>
      </c>
      <c r="Q124" s="71">
        <v>0</v>
      </c>
    </row>
    <row r="125" spans="1:17" ht="11.25">
      <c r="A125" s="66" t="s">
        <v>296</v>
      </c>
      <c r="B125" s="66" t="s">
        <v>290</v>
      </c>
      <c r="C125" s="66" t="s">
        <v>289</v>
      </c>
      <c r="D125" s="66" t="s">
        <v>214</v>
      </c>
      <c r="E125" s="66" t="s">
        <v>215</v>
      </c>
      <c r="F125" s="71">
        <f t="shared" si="13"/>
        <v>2346661.88</v>
      </c>
      <c r="G125" s="71">
        <f t="shared" si="14"/>
        <v>1578661.8800000001</v>
      </c>
      <c r="H125" s="71">
        <v>0</v>
      </c>
      <c r="I125" s="71">
        <v>1425807.12</v>
      </c>
      <c r="J125" s="71">
        <v>0</v>
      </c>
      <c r="K125" s="71">
        <v>80854.759999999995</v>
      </c>
      <c r="L125" s="71">
        <v>72000</v>
      </c>
      <c r="M125" s="71">
        <f t="shared" si="15"/>
        <v>768000</v>
      </c>
      <c r="N125" s="71">
        <v>0</v>
      </c>
      <c r="O125" s="71">
        <v>0</v>
      </c>
      <c r="P125" s="71">
        <v>768000</v>
      </c>
      <c r="Q125" s="71">
        <v>0</v>
      </c>
    </row>
    <row r="126" spans="1:17" ht="11.25">
      <c r="A126" s="66" t="s">
        <v>296</v>
      </c>
      <c r="B126" s="66" t="s">
        <v>290</v>
      </c>
      <c r="C126" s="66" t="s">
        <v>289</v>
      </c>
      <c r="D126" s="66" t="s">
        <v>216</v>
      </c>
      <c r="E126" s="66" t="s">
        <v>217</v>
      </c>
      <c r="F126" s="71">
        <f t="shared" si="13"/>
        <v>1566361.2</v>
      </c>
      <c r="G126" s="71">
        <f t="shared" si="14"/>
        <v>1489561.2</v>
      </c>
      <c r="H126" s="71">
        <v>0</v>
      </c>
      <c r="I126" s="71">
        <v>1348468.48</v>
      </c>
      <c r="J126" s="71">
        <v>0</v>
      </c>
      <c r="K126" s="71">
        <v>79692.72</v>
      </c>
      <c r="L126" s="71">
        <v>61400</v>
      </c>
      <c r="M126" s="71">
        <f t="shared" si="15"/>
        <v>76800</v>
      </c>
      <c r="N126" s="71">
        <v>0</v>
      </c>
      <c r="O126" s="71">
        <v>0</v>
      </c>
      <c r="P126" s="71">
        <v>76800</v>
      </c>
      <c r="Q126" s="71">
        <v>0</v>
      </c>
    </row>
    <row r="127" spans="1:17" ht="11.25">
      <c r="A127" s="66" t="s">
        <v>296</v>
      </c>
      <c r="B127" s="66" t="s">
        <v>290</v>
      </c>
      <c r="C127" s="66" t="s">
        <v>289</v>
      </c>
      <c r="D127" s="66" t="s">
        <v>218</v>
      </c>
      <c r="E127" s="66" t="s">
        <v>219</v>
      </c>
      <c r="F127" s="71">
        <f t="shared" si="13"/>
        <v>1612514.59</v>
      </c>
      <c r="G127" s="71">
        <f t="shared" si="14"/>
        <v>1535714.59</v>
      </c>
      <c r="H127" s="71">
        <v>0</v>
      </c>
      <c r="I127" s="71">
        <v>1389213.49</v>
      </c>
      <c r="J127" s="71">
        <v>0</v>
      </c>
      <c r="K127" s="71">
        <v>80301.100000000006</v>
      </c>
      <c r="L127" s="71">
        <v>66200</v>
      </c>
      <c r="M127" s="71">
        <f t="shared" si="15"/>
        <v>76800</v>
      </c>
      <c r="N127" s="71">
        <v>0</v>
      </c>
      <c r="O127" s="71">
        <v>0</v>
      </c>
      <c r="P127" s="71">
        <v>76800</v>
      </c>
      <c r="Q127" s="71">
        <v>0</v>
      </c>
    </row>
    <row r="128" spans="1:17" ht="11.25">
      <c r="A128" s="66" t="s">
        <v>296</v>
      </c>
      <c r="B128" s="66" t="s">
        <v>290</v>
      </c>
      <c r="C128" s="66" t="s">
        <v>289</v>
      </c>
      <c r="D128" s="66" t="s">
        <v>220</v>
      </c>
      <c r="E128" s="66" t="s">
        <v>221</v>
      </c>
      <c r="F128" s="71">
        <f t="shared" si="13"/>
        <v>1403916.44</v>
      </c>
      <c r="G128" s="71">
        <f t="shared" si="14"/>
        <v>1336716.44</v>
      </c>
      <c r="H128" s="71">
        <v>0</v>
      </c>
      <c r="I128" s="71">
        <v>1211803.24</v>
      </c>
      <c r="J128" s="71">
        <v>0</v>
      </c>
      <c r="K128" s="71">
        <v>70213.2</v>
      </c>
      <c r="L128" s="71">
        <v>54700</v>
      </c>
      <c r="M128" s="71">
        <f t="shared" si="15"/>
        <v>67200</v>
      </c>
      <c r="N128" s="71">
        <v>0</v>
      </c>
      <c r="O128" s="71">
        <v>0</v>
      </c>
      <c r="P128" s="71">
        <v>67200</v>
      </c>
      <c r="Q128" s="71">
        <v>0</v>
      </c>
    </row>
    <row r="129" spans="1:17" ht="11.25">
      <c r="A129" s="66" t="s">
        <v>296</v>
      </c>
      <c r="B129" s="66" t="s">
        <v>290</v>
      </c>
      <c r="C129" s="66" t="s">
        <v>289</v>
      </c>
      <c r="D129" s="66" t="s">
        <v>222</v>
      </c>
      <c r="E129" s="66" t="s">
        <v>223</v>
      </c>
      <c r="F129" s="71">
        <f t="shared" si="13"/>
        <v>2211439.0999999996</v>
      </c>
      <c r="G129" s="71">
        <f t="shared" si="14"/>
        <v>2017039.0999999999</v>
      </c>
      <c r="H129" s="71">
        <v>0</v>
      </c>
      <c r="I129" s="71">
        <v>1847579.42</v>
      </c>
      <c r="J129" s="71">
        <v>0</v>
      </c>
      <c r="K129" s="71">
        <v>94559.679999999993</v>
      </c>
      <c r="L129" s="71">
        <v>74900</v>
      </c>
      <c r="M129" s="71">
        <f t="shared" si="15"/>
        <v>194400</v>
      </c>
      <c r="N129" s="71">
        <v>0</v>
      </c>
      <c r="O129" s="71">
        <v>0</v>
      </c>
      <c r="P129" s="71">
        <v>194400</v>
      </c>
      <c r="Q129" s="71">
        <v>0</v>
      </c>
    </row>
    <row r="130" spans="1:17" ht="11.25">
      <c r="A130" s="66" t="s">
        <v>296</v>
      </c>
      <c r="B130" s="66" t="s">
        <v>290</v>
      </c>
      <c r="C130" s="66" t="s">
        <v>289</v>
      </c>
      <c r="D130" s="66" t="s">
        <v>224</v>
      </c>
      <c r="E130" s="66" t="s">
        <v>225</v>
      </c>
      <c r="F130" s="71">
        <f t="shared" si="13"/>
        <v>1443399.82</v>
      </c>
      <c r="G130" s="71">
        <f t="shared" si="14"/>
        <v>1376199.82</v>
      </c>
      <c r="H130" s="71">
        <v>0</v>
      </c>
      <c r="I130" s="71">
        <v>1248353.6000000001</v>
      </c>
      <c r="J130" s="71">
        <v>0</v>
      </c>
      <c r="K130" s="71">
        <v>70746.22</v>
      </c>
      <c r="L130" s="71">
        <v>57100</v>
      </c>
      <c r="M130" s="71">
        <f t="shared" si="15"/>
        <v>67200</v>
      </c>
      <c r="N130" s="71">
        <v>0</v>
      </c>
      <c r="O130" s="71">
        <v>0</v>
      </c>
      <c r="P130" s="71">
        <v>67200</v>
      </c>
      <c r="Q130" s="71">
        <v>0</v>
      </c>
    </row>
    <row r="131" spans="1:17" ht="11.25">
      <c r="A131" s="66" t="s">
        <v>296</v>
      </c>
      <c r="B131" s="66" t="s">
        <v>290</v>
      </c>
      <c r="C131" s="66" t="s">
        <v>289</v>
      </c>
      <c r="D131" s="66" t="s">
        <v>226</v>
      </c>
      <c r="E131" s="66" t="s">
        <v>227</v>
      </c>
      <c r="F131" s="71">
        <f t="shared" si="13"/>
        <v>1357535.79</v>
      </c>
      <c r="G131" s="71">
        <f t="shared" si="14"/>
        <v>1290335.79</v>
      </c>
      <c r="H131" s="71">
        <v>0</v>
      </c>
      <c r="I131" s="71">
        <v>1167588.97</v>
      </c>
      <c r="J131" s="71">
        <v>0</v>
      </c>
      <c r="K131" s="71">
        <v>69546.820000000007</v>
      </c>
      <c r="L131" s="71">
        <v>53200</v>
      </c>
      <c r="M131" s="71">
        <f t="shared" si="15"/>
        <v>67200</v>
      </c>
      <c r="N131" s="71">
        <v>0</v>
      </c>
      <c r="O131" s="71">
        <v>0</v>
      </c>
      <c r="P131" s="71">
        <v>67200</v>
      </c>
      <c r="Q131" s="71">
        <v>0</v>
      </c>
    </row>
    <row r="132" spans="1:17" ht="11.25">
      <c r="A132" s="66" t="s">
        <v>296</v>
      </c>
      <c r="B132" s="66" t="s">
        <v>294</v>
      </c>
      <c r="C132" s="66" t="s">
        <v>313</v>
      </c>
      <c r="D132" s="66" t="s">
        <v>228</v>
      </c>
      <c r="E132" s="66" t="s">
        <v>229</v>
      </c>
      <c r="F132" s="71">
        <f t="shared" si="13"/>
        <v>677000</v>
      </c>
      <c r="G132" s="71">
        <f t="shared" si="14"/>
        <v>0</v>
      </c>
      <c r="H132" s="71">
        <v>0</v>
      </c>
      <c r="I132" s="71">
        <v>0</v>
      </c>
      <c r="J132" s="71">
        <v>0</v>
      </c>
      <c r="K132" s="71">
        <v>0</v>
      </c>
      <c r="L132" s="71">
        <v>0</v>
      </c>
      <c r="M132" s="71">
        <f t="shared" si="15"/>
        <v>677000</v>
      </c>
      <c r="N132" s="71">
        <v>0</v>
      </c>
      <c r="O132" s="71">
        <v>0</v>
      </c>
      <c r="P132" s="71">
        <v>677000</v>
      </c>
      <c r="Q132" s="71">
        <v>0</v>
      </c>
    </row>
    <row r="133" spans="1:17" ht="11.25">
      <c r="A133" s="66" t="s">
        <v>296</v>
      </c>
      <c r="B133" s="66" t="s">
        <v>289</v>
      </c>
      <c r="C133" s="66" t="s">
        <v>287</v>
      </c>
      <c r="D133" s="66" t="s">
        <v>228</v>
      </c>
      <c r="E133" s="66" t="s">
        <v>229</v>
      </c>
      <c r="F133" s="71">
        <f t="shared" si="13"/>
        <v>12433018.439999999</v>
      </c>
      <c r="G133" s="71">
        <f t="shared" si="14"/>
        <v>10379318.439999999</v>
      </c>
      <c r="H133" s="71">
        <v>0</v>
      </c>
      <c r="I133" s="71">
        <v>9757975.1699999999</v>
      </c>
      <c r="J133" s="71">
        <v>0</v>
      </c>
      <c r="K133" s="71">
        <v>147383.26999999999</v>
      </c>
      <c r="L133" s="71">
        <v>473960</v>
      </c>
      <c r="M133" s="71">
        <f t="shared" si="15"/>
        <v>2053700</v>
      </c>
      <c r="N133" s="71">
        <v>0</v>
      </c>
      <c r="O133" s="71">
        <v>0</v>
      </c>
      <c r="P133" s="71">
        <v>2053700</v>
      </c>
      <c r="Q133" s="71">
        <v>0</v>
      </c>
    </row>
    <row r="134" spans="1:17" ht="11.25">
      <c r="A134" s="66" t="s">
        <v>296</v>
      </c>
      <c r="B134" s="66" t="s">
        <v>291</v>
      </c>
      <c r="C134" s="66" t="s">
        <v>287</v>
      </c>
      <c r="D134" s="66" t="s">
        <v>228</v>
      </c>
      <c r="E134" s="66" t="s">
        <v>229</v>
      </c>
      <c r="F134" s="71">
        <f t="shared" si="13"/>
        <v>7453300</v>
      </c>
      <c r="G134" s="71">
        <f t="shared" si="14"/>
        <v>0</v>
      </c>
      <c r="H134" s="71">
        <v>0</v>
      </c>
      <c r="I134" s="71">
        <v>0</v>
      </c>
      <c r="J134" s="71">
        <v>0</v>
      </c>
      <c r="K134" s="71">
        <v>0</v>
      </c>
      <c r="L134" s="71">
        <v>0</v>
      </c>
      <c r="M134" s="71">
        <f t="shared" si="15"/>
        <v>7453300</v>
      </c>
      <c r="N134" s="71">
        <v>0</v>
      </c>
      <c r="O134" s="71">
        <v>0</v>
      </c>
      <c r="P134" s="71">
        <v>7453300</v>
      </c>
      <c r="Q134" s="71">
        <v>0</v>
      </c>
    </row>
    <row r="135" spans="1:17" ht="11.25">
      <c r="A135" s="66" t="s">
        <v>296</v>
      </c>
      <c r="B135" s="66" t="s">
        <v>290</v>
      </c>
      <c r="C135" s="66" t="s">
        <v>289</v>
      </c>
      <c r="D135" s="66" t="s">
        <v>228</v>
      </c>
      <c r="E135" s="66" t="s">
        <v>229</v>
      </c>
      <c r="F135" s="71">
        <f t="shared" si="13"/>
        <v>1789380</v>
      </c>
      <c r="G135" s="71">
        <f t="shared" si="14"/>
        <v>0</v>
      </c>
      <c r="H135" s="71">
        <v>0</v>
      </c>
      <c r="I135" s="71">
        <v>0</v>
      </c>
      <c r="J135" s="71">
        <v>0</v>
      </c>
      <c r="K135" s="71">
        <v>0</v>
      </c>
      <c r="L135" s="71">
        <v>0</v>
      </c>
      <c r="M135" s="71">
        <f t="shared" si="15"/>
        <v>1789380</v>
      </c>
      <c r="N135" s="71">
        <v>0</v>
      </c>
      <c r="O135" s="71">
        <v>0</v>
      </c>
      <c r="P135" s="71">
        <v>1789380</v>
      </c>
      <c r="Q135" s="71">
        <v>0</v>
      </c>
    </row>
    <row r="136" spans="1:17" ht="11.25">
      <c r="A136" s="66" t="s">
        <v>296</v>
      </c>
      <c r="B136" s="66" t="s">
        <v>294</v>
      </c>
      <c r="C136" s="66" t="s">
        <v>287</v>
      </c>
      <c r="D136" s="66" t="s">
        <v>230</v>
      </c>
      <c r="E136" s="66" t="s">
        <v>231</v>
      </c>
      <c r="F136" s="71">
        <f t="shared" si="13"/>
        <v>1564112.48</v>
      </c>
      <c r="G136" s="71">
        <f t="shared" si="14"/>
        <v>1507612.48</v>
      </c>
      <c r="H136" s="71">
        <v>0</v>
      </c>
      <c r="I136" s="71">
        <v>1383644.08</v>
      </c>
      <c r="J136" s="71">
        <v>0</v>
      </c>
      <c r="K136" s="71">
        <v>68268.399999999994</v>
      </c>
      <c r="L136" s="71">
        <v>55700</v>
      </c>
      <c r="M136" s="71">
        <f t="shared" si="15"/>
        <v>56500</v>
      </c>
      <c r="N136" s="71">
        <v>0</v>
      </c>
      <c r="O136" s="71">
        <v>0</v>
      </c>
      <c r="P136" s="71">
        <v>56500</v>
      </c>
      <c r="Q136" s="71">
        <v>0</v>
      </c>
    </row>
    <row r="137" spans="1:17" ht="11.25">
      <c r="A137" s="66" t="s">
        <v>286</v>
      </c>
      <c r="B137" s="66" t="s">
        <v>318</v>
      </c>
      <c r="C137" s="66" t="s">
        <v>287</v>
      </c>
      <c r="D137" s="66" t="s">
        <v>232</v>
      </c>
      <c r="E137" s="66" t="s">
        <v>233</v>
      </c>
      <c r="F137" s="71">
        <f t="shared" si="13"/>
        <v>5224680.04</v>
      </c>
      <c r="G137" s="71">
        <f t="shared" si="14"/>
        <v>5130430.04</v>
      </c>
      <c r="H137" s="71">
        <v>4754727.9000000004</v>
      </c>
      <c r="I137" s="71">
        <v>0</v>
      </c>
      <c r="J137" s="71">
        <v>190982.14</v>
      </c>
      <c r="K137" s="71">
        <v>0</v>
      </c>
      <c r="L137" s="71">
        <v>184720</v>
      </c>
      <c r="M137" s="71">
        <f t="shared" si="15"/>
        <v>94250</v>
      </c>
      <c r="N137" s="71">
        <v>0</v>
      </c>
      <c r="O137" s="71">
        <v>0</v>
      </c>
      <c r="P137" s="71">
        <v>94250</v>
      </c>
      <c r="Q137" s="71">
        <v>0</v>
      </c>
    </row>
    <row r="138" spans="1:17" ht="11.25">
      <c r="A138" s="66" t="s">
        <v>319</v>
      </c>
      <c r="B138" s="66" t="s">
        <v>287</v>
      </c>
      <c r="C138" s="66" t="s">
        <v>287</v>
      </c>
      <c r="D138" s="66" t="s">
        <v>234</v>
      </c>
      <c r="E138" s="66" t="s">
        <v>235</v>
      </c>
      <c r="F138" s="71">
        <f t="shared" si="13"/>
        <v>3920013.5999999996</v>
      </c>
      <c r="G138" s="71">
        <f t="shared" si="14"/>
        <v>2432013.5999999996</v>
      </c>
      <c r="H138" s="71">
        <v>2203906.3199999998</v>
      </c>
      <c r="I138" s="71">
        <v>0</v>
      </c>
      <c r="J138" s="71">
        <v>129707.28</v>
      </c>
      <c r="K138" s="71">
        <v>0</v>
      </c>
      <c r="L138" s="71">
        <v>98400</v>
      </c>
      <c r="M138" s="71">
        <f t="shared" si="15"/>
        <v>1488000</v>
      </c>
      <c r="N138" s="71">
        <v>0</v>
      </c>
      <c r="O138" s="71">
        <v>0</v>
      </c>
      <c r="P138" s="71">
        <v>1488000</v>
      </c>
      <c r="Q138" s="71">
        <v>0</v>
      </c>
    </row>
    <row r="139" spans="1:17" ht="11.25">
      <c r="A139" s="66" t="s">
        <v>320</v>
      </c>
      <c r="B139" s="66" t="s">
        <v>289</v>
      </c>
      <c r="C139" s="66" t="s">
        <v>287</v>
      </c>
      <c r="D139" s="66" t="s">
        <v>234</v>
      </c>
      <c r="E139" s="66" t="s">
        <v>235</v>
      </c>
      <c r="F139" s="71">
        <f t="shared" si="13"/>
        <v>9780</v>
      </c>
      <c r="G139" s="71">
        <f t="shared" si="14"/>
        <v>0</v>
      </c>
      <c r="H139" s="71">
        <v>0</v>
      </c>
      <c r="I139" s="71">
        <v>0</v>
      </c>
      <c r="J139" s="71">
        <v>0</v>
      </c>
      <c r="K139" s="71">
        <v>0</v>
      </c>
      <c r="L139" s="71">
        <v>0</v>
      </c>
      <c r="M139" s="71">
        <f t="shared" si="15"/>
        <v>9780</v>
      </c>
      <c r="N139" s="71">
        <v>0</v>
      </c>
      <c r="O139" s="71">
        <v>0</v>
      </c>
      <c r="P139" s="71">
        <v>9780</v>
      </c>
      <c r="Q139" s="71">
        <v>0</v>
      </c>
    </row>
    <row r="140" spans="1:17" ht="11.25">
      <c r="A140" s="66" t="s">
        <v>380</v>
      </c>
      <c r="B140" s="66" t="s">
        <v>290</v>
      </c>
      <c r="C140" s="66" t="s">
        <v>287</v>
      </c>
      <c r="D140" s="66" t="s">
        <v>234</v>
      </c>
      <c r="E140" s="66" t="s">
        <v>235</v>
      </c>
      <c r="F140" s="71">
        <f t="shared" si="13"/>
        <v>6624200</v>
      </c>
      <c r="G140" s="71">
        <f t="shared" si="14"/>
        <v>0</v>
      </c>
      <c r="H140" s="71">
        <v>0</v>
      </c>
      <c r="I140" s="71">
        <v>0</v>
      </c>
      <c r="J140" s="71">
        <v>0</v>
      </c>
      <c r="K140" s="71">
        <v>0</v>
      </c>
      <c r="L140" s="71">
        <v>0</v>
      </c>
      <c r="M140" s="71">
        <f t="shared" si="15"/>
        <v>6624200</v>
      </c>
      <c r="N140" s="71">
        <v>0</v>
      </c>
      <c r="O140" s="71">
        <v>0</v>
      </c>
      <c r="P140" s="71">
        <v>6624200</v>
      </c>
      <c r="Q140" s="71">
        <v>0</v>
      </c>
    </row>
    <row r="141" spans="1:17" ht="11.25">
      <c r="A141" s="66" t="s">
        <v>286</v>
      </c>
      <c r="B141" s="66" t="s">
        <v>291</v>
      </c>
      <c r="C141" s="66" t="s">
        <v>291</v>
      </c>
      <c r="D141" s="66" t="s">
        <v>234</v>
      </c>
      <c r="E141" s="66" t="s">
        <v>235</v>
      </c>
      <c r="F141" s="71">
        <f t="shared" si="13"/>
        <v>402270</v>
      </c>
      <c r="G141" s="71">
        <f t="shared" si="14"/>
        <v>0</v>
      </c>
      <c r="H141" s="71">
        <v>0</v>
      </c>
      <c r="I141" s="71">
        <v>0</v>
      </c>
      <c r="J141" s="71">
        <v>0</v>
      </c>
      <c r="K141" s="71">
        <v>0</v>
      </c>
      <c r="L141" s="71">
        <v>0</v>
      </c>
      <c r="M141" s="71">
        <f t="shared" si="15"/>
        <v>402270</v>
      </c>
      <c r="N141" s="71">
        <v>0</v>
      </c>
      <c r="O141" s="71">
        <v>0</v>
      </c>
      <c r="P141" s="71">
        <v>402270</v>
      </c>
      <c r="Q141" s="71">
        <v>0</v>
      </c>
    </row>
    <row r="142" spans="1:17" ht="11.25">
      <c r="A142" s="66" t="s">
        <v>298</v>
      </c>
      <c r="B142" s="66" t="s">
        <v>299</v>
      </c>
      <c r="C142" s="66" t="s">
        <v>294</v>
      </c>
      <c r="D142" s="66" t="s">
        <v>234</v>
      </c>
      <c r="E142" s="66" t="s">
        <v>235</v>
      </c>
      <c r="F142" s="71">
        <f t="shared" ref="F142:F208" si="19">G142+M142</f>
        <v>20146600</v>
      </c>
      <c r="G142" s="71">
        <f t="shared" ref="G142:G208" si="20">H142+I142+J142+K142+L142</f>
        <v>0</v>
      </c>
      <c r="H142" s="71">
        <v>0</v>
      </c>
      <c r="I142" s="71">
        <v>0</v>
      </c>
      <c r="J142" s="71">
        <v>0</v>
      </c>
      <c r="K142" s="71">
        <v>0</v>
      </c>
      <c r="L142" s="71">
        <v>0</v>
      </c>
      <c r="M142" s="71">
        <f t="shared" ref="M142:M208" si="21">N142+O142+P142+Q142</f>
        <v>20146600</v>
      </c>
      <c r="N142" s="71">
        <v>0</v>
      </c>
      <c r="O142" s="71">
        <v>0</v>
      </c>
      <c r="P142" s="71">
        <v>20146600</v>
      </c>
      <c r="Q142" s="71">
        <v>0</v>
      </c>
    </row>
    <row r="143" spans="1:17" ht="11.25">
      <c r="A143" s="66" t="s">
        <v>390</v>
      </c>
      <c r="B143" s="66" t="s">
        <v>391</v>
      </c>
      <c r="C143" s="66" t="s">
        <v>393</v>
      </c>
      <c r="D143" s="66" t="s">
        <v>234</v>
      </c>
      <c r="E143" s="66" t="s">
        <v>235</v>
      </c>
      <c r="F143" s="71">
        <f t="shared" ref="F143" si="22">G143+M143</f>
        <v>19000</v>
      </c>
      <c r="G143" s="71">
        <f t="shared" ref="G143" si="23">H143+I143+J143+K143+L143</f>
        <v>0</v>
      </c>
      <c r="H143" s="71">
        <v>0</v>
      </c>
      <c r="I143" s="71">
        <v>0</v>
      </c>
      <c r="J143" s="71">
        <v>0</v>
      </c>
      <c r="K143" s="71">
        <v>0</v>
      </c>
      <c r="L143" s="71">
        <v>0</v>
      </c>
      <c r="M143" s="71">
        <f t="shared" ref="M143" si="24">N143+O143+P143+Q143</f>
        <v>19000</v>
      </c>
      <c r="N143" s="71">
        <v>0</v>
      </c>
      <c r="O143" s="71">
        <v>0</v>
      </c>
      <c r="P143" s="71">
        <v>19000</v>
      </c>
      <c r="Q143" s="71">
        <v>0</v>
      </c>
    </row>
    <row r="144" spans="1:17" ht="11.25">
      <c r="A144" s="66" t="s">
        <v>298</v>
      </c>
      <c r="B144" s="66" t="s">
        <v>287</v>
      </c>
      <c r="C144" s="66" t="s">
        <v>321</v>
      </c>
      <c r="D144" s="66" t="s">
        <v>236</v>
      </c>
      <c r="E144" s="66" t="s">
        <v>237</v>
      </c>
      <c r="F144" s="71">
        <f t="shared" si="19"/>
        <v>52800</v>
      </c>
      <c r="G144" s="71">
        <f t="shared" si="20"/>
        <v>0</v>
      </c>
      <c r="H144" s="71">
        <v>0</v>
      </c>
      <c r="I144" s="71">
        <v>0</v>
      </c>
      <c r="J144" s="71">
        <v>0</v>
      </c>
      <c r="K144" s="71">
        <v>0</v>
      </c>
      <c r="L144" s="71">
        <v>0</v>
      </c>
      <c r="M144" s="71">
        <f t="shared" si="21"/>
        <v>52800</v>
      </c>
      <c r="N144" s="71">
        <v>0</v>
      </c>
      <c r="O144" s="71">
        <v>0</v>
      </c>
      <c r="P144" s="71">
        <v>52800</v>
      </c>
      <c r="Q144" s="71">
        <v>0</v>
      </c>
    </row>
    <row r="145" spans="1:17" ht="11.25">
      <c r="A145" s="66" t="s">
        <v>298</v>
      </c>
      <c r="B145" s="66" t="s">
        <v>287</v>
      </c>
      <c r="C145" s="66" t="s">
        <v>288</v>
      </c>
      <c r="D145" s="66" t="s">
        <v>236</v>
      </c>
      <c r="E145" s="66" t="s">
        <v>237</v>
      </c>
      <c r="F145" s="71">
        <f t="shared" si="19"/>
        <v>413000</v>
      </c>
      <c r="G145" s="71">
        <f t="shared" si="20"/>
        <v>0</v>
      </c>
      <c r="H145" s="71">
        <v>0</v>
      </c>
      <c r="I145" s="71">
        <v>0</v>
      </c>
      <c r="J145" s="71">
        <v>0</v>
      </c>
      <c r="K145" s="71">
        <v>0</v>
      </c>
      <c r="L145" s="71">
        <v>0</v>
      </c>
      <c r="M145" s="71">
        <f t="shared" si="21"/>
        <v>413000</v>
      </c>
      <c r="N145" s="71">
        <v>0</v>
      </c>
      <c r="O145" s="71">
        <v>0</v>
      </c>
      <c r="P145" s="71">
        <v>413000</v>
      </c>
      <c r="Q145" s="71">
        <v>0</v>
      </c>
    </row>
    <row r="146" spans="1:17" ht="11.25">
      <c r="A146" s="66" t="s">
        <v>298</v>
      </c>
      <c r="B146" s="66" t="s">
        <v>287</v>
      </c>
      <c r="C146" s="66" t="s">
        <v>287</v>
      </c>
      <c r="D146" s="66" t="s">
        <v>236</v>
      </c>
      <c r="E146" s="66" t="s">
        <v>237</v>
      </c>
      <c r="F146" s="71">
        <f t="shared" si="19"/>
        <v>1006554.75</v>
      </c>
      <c r="G146" s="71">
        <f t="shared" si="20"/>
        <v>1003554.75</v>
      </c>
      <c r="H146" s="71">
        <v>888267.65</v>
      </c>
      <c r="I146" s="71">
        <v>0</v>
      </c>
      <c r="J146" s="71">
        <v>72767.100000000006</v>
      </c>
      <c r="K146" s="71">
        <v>0</v>
      </c>
      <c r="L146" s="71">
        <v>42520</v>
      </c>
      <c r="M146" s="71">
        <f t="shared" si="21"/>
        <v>3000</v>
      </c>
      <c r="N146" s="71">
        <v>0</v>
      </c>
      <c r="O146" s="71">
        <v>0</v>
      </c>
      <c r="P146" s="71">
        <v>3000</v>
      </c>
      <c r="Q146" s="71">
        <v>0</v>
      </c>
    </row>
    <row r="147" spans="1:17" ht="11.25">
      <c r="A147" s="66" t="s">
        <v>322</v>
      </c>
      <c r="B147" s="66" t="s">
        <v>291</v>
      </c>
      <c r="C147" s="66" t="s">
        <v>291</v>
      </c>
      <c r="D147" s="66" t="s">
        <v>236</v>
      </c>
      <c r="E147" s="66" t="s">
        <v>237</v>
      </c>
      <c r="F147" s="71">
        <f t="shared" si="19"/>
        <v>372000</v>
      </c>
      <c r="G147" s="71">
        <f t="shared" si="20"/>
        <v>0</v>
      </c>
      <c r="H147" s="71">
        <v>0</v>
      </c>
      <c r="I147" s="71">
        <v>0</v>
      </c>
      <c r="J147" s="71">
        <v>0</v>
      </c>
      <c r="K147" s="71">
        <v>0</v>
      </c>
      <c r="L147" s="71">
        <v>0</v>
      </c>
      <c r="M147" s="71">
        <f t="shared" si="21"/>
        <v>372000</v>
      </c>
      <c r="N147" s="71">
        <v>0</v>
      </c>
      <c r="O147" s="71">
        <v>0</v>
      </c>
      <c r="P147" s="71">
        <v>372000</v>
      </c>
      <c r="Q147" s="71">
        <v>0</v>
      </c>
    </row>
    <row r="148" spans="1:17" ht="11.25">
      <c r="A148" s="66" t="s">
        <v>301</v>
      </c>
      <c r="B148" s="66" t="s">
        <v>293</v>
      </c>
      <c r="C148" s="66" t="s">
        <v>287</v>
      </c>
      <c r="D148" s="66" t="s">
        <v>236</v>
      </c>
      <c r="E148" s="66" t="s">
        <v>237</v>
      </c>
      <c r="F148" s="71">
        <f t="shared" si="19"/>
        <v>322413.34000000003</v>
      </c>
      <c r="G148" s="71">
        <f t="shared" si="20"/>
        <v>0</v>
      </c>
      <c r="H148" s="71">
        <v>0</v>
      </c>
      <c r="I148" s="71">
        <v>0</v>
      </c>
      <c r="J148" s="71">
        <v>0</v>
      </c>
      <c r="K148" s="71">
        <v>0</v>
      </c>
      <c r="L148" s="71">
        <v>0</v>
      </c>
      <c r="M148" s="71">
        <f t="shared" si="21"/>
        <v>322413.34000000003</v>
      </c>
      <c r="N148" s="71">
        <v>0</v>
      </c>
      <c r="O148" s="71">
        <v>0</v>
      </c>
      <c r="P148" s="71">
        <v>322413.34000000003</v>
      </c>
      <c r="Q148" s="71">
        <v>0</v>
      </c>
    </row>
    <row r="149" spans="1:17" ht="11.25">
      <c r="A149" s="66" t="s">
        <v>298</v>
      </c>
      <c r="B149" s="66" t="s">
        <v>287</v>
      </c>
      <c r="C149" s="66" t="s">
        <v>294</v>
      </c>
      <c r="D149" s="66" t="s">
        <v>238</v>
      </c>
      <c r="E149" s="66" t="s">
        <v>239</v>
      </c>
      <c r="F149" s="71">
        <f t="shared" si="19"/>
        <v>5846790.3700000001</v>
      </c>
      <c r="G149" s="71">
        <f t="shared" si="20"/>
        <v>5731290.3700000001</v>
      </c>
      <c r="H149" s="71">
        <v>0</v>
      </c>
      <c r="I149" s="71">
        <v>5213142.1900000004</v>
      </c>
      <c r="J149" s="71">
        <v>0</v>
      </c>
      <c r="K149" s="71">
        <v>267008.18</v>
      </c>
      <c r="L149" s="71">
        <v>251140</v>
      </c>
      <c r="M149" s="71">
        <f t="shared" si="21"/>
        <v>115500</v>
      </c>
      <c r="N149" s="71">
        <v>0</v>
      </c>
      <c r="O149" s="71">
        <v>0</v>
      </c>
      <c r="P149" s="71">
        <v>115500</v>
      </c>
      <c r="Q149" s="71">
        <v>0</v>
      </c>
    </row>
    <row r="150" spans="1:17" ht="11.25">
      <c r="A150" s="66" t="s">
        <v>298</v>
      </c>
      <c r="B150" s="66" t="s">
        <v>287</v>
      </c>
      <c r="C150" s="66" t="s">
        <v>321</v>
      </c>
      <c r="D150" s="66" t="s">
        <v>238</v>
      </c>
      <c r="E150" s="66" t="s">
        <v>239</v>
      </c>
      <c r="F150" s="71">
        <f t="shared" si="19"/>
        <v>140500</v>
      </c>
      <c r="G150" s="71">
        <f t="shared" si="20"/>
        <v>0</v>
      </c>
      <c r="H150" s="71">
        <v>0</v>
      </c>
      <c r="I150" s="71">
        <v>0</v>
      </c>
      <c r="J150" s="71">
        <v>0</v>
      </c>
      <c r="K150" s="71">
        <v>0</v>
      </c>
      <c r="L150" s="71">
        <v>0</v>
      </c>
      <c r="M150" s="71">
        <f t="shared" si="21"/>
        <v>140500</v>
      </c>
      <c r="N150" s="71">
        <v>0</v>
      </c>
      <c r="O150" s="71">
        <v>0</v>
      </c>
      <c r="P150" s="71">
        <v>140500</v>
      </c>
      <c r="Q150" s="71">
        <v>0</v>
      </c>
    </row>
    <row r="151" spans="1:17" ht="11.25">
      <c r="A151" s="66" t="s">
        <v>298</v>
      </c>
      <c r="B151" s="66" t="s">
        <v>287</v>
      </c>
      <c r="C151" s="66" t="s">
        <v>291</v>
      </c>
      <c r="D151" s="66" t="s">
        <v>238</v>
      </c>
      <c r="E151" s="66" t="s">
        <v>239</v>
      </c>
      <c r="F151" s="71">
        <f t="shared" si="19"/>
        <v>50000</v>
      </c>
      <c r="G151" s="71">
        <f t="shared" si="20"/>
        <v>0</v>
      </c>
      <c r="H151" s="71">
        <v>0</v>
      </c>
      <c r="I151" s="71">
        <v>0</v>
      </c>
      <c r="J151" s="71">
        <v>0</v>
      </c>
      <c r="K151" s="71">
        <v>0</v>
      </c>
      <c r="L151" s="71">
        <v>0</v>
      </c>
      <c r="M151" s="71">
        <f t="shared" si="21"/>
        <v>50000</v>
      </c>
      <c r="N151" s="71">
        <v>0</v>
      </c>
      <c r="O151" s="71">
        <v>0</v>
      </c>
      <c r="P151" s="71">
        <v>50000</v>
      </c>
      <c r="Q151" s="71">
        <v>0</v>
      </c>
    </row>
    <row r="152" spans="1:17" ht="11.25">
      <c r="A152" s="66" t="s">
        <v>298</v>
      </c>
      <c r="B152" s="66" t="s">
        <v>289</v>
      </c>
      <c r="C152" s="66" t="s">
        <v>302</v>
      </c>
      <c r="D152" s="66" t="s">
        <v>238</v>
      </c>
      <c r="E152" s="66" t="s">
        <v>239</v>
      </c>
      <c r="F152" s="71">
        <f t="shared" si="19"/>
        <v>1185280</v>
      </c>
      <c r="G152" s="71">
        <f t="shared" si="20"/>
        <v>0</v>
      </c>
      <c r="H152" s="71">
        <v>0</v>
      </c>
      <c r="I152" s="71">
        <v>0</v>
      </c>
      <c r="J152" s="71">
        <v>0</v>
      </c>
      <c r="K152" s="71">
        <v>0</v>
      </c>
      <c r="L152" s="71">
        <v>0</v>
      </c>
      <c r="M152" s="71">
        <f t="shared" si="21"/>
        <v>1185280</v>
      </c>
      <c r="N152" s="71">
        <v>0</v>
      </c>
      <c r="O152" s="71">
        <v>0</v>
      </c>
      <c r="P152" s="71">
        <v>1185280</v>
      </c>
      <c r="Q152" s="71">
        <v>0</v>
      </c>
    </row>
    <row r="153" spans="1:17" ht="11.25">
      <c r="A153" s="66" t="s">
        <v>298</v>
      </c>
      <c r="B153" s="66" t="s">
        <v>287</v>
      </c>
      <c r="C153" s="66" t="s">
        <v>293</v>
      </c>
      <c r="D153" s="66" t="s">
        <v>238</v>
      </c>
      <c r="E153" s="66" t="s">
        <v>239</v>
      </c>
      <c r="F153" s="71">
        <f t="shared" si="19"/>
        <v>470000</v>
      </c>
      <c r="G153" s="71">
        <f t="shared" si="20"/>
        <v>0</v>
      </c>
      <c r="H153" s="71">
        <v>0</v>
      </c>
      <c r="I153" s="71">
        <v>0</v>
      </c>
      <c r="J153" s="71">
        <v>0</v>
      </c>
      <c r="K153" s="71">
        <v>0</v>
      </c>
      <c r="L153" s="71">
        <v>0</v>
      </c>
      <c r="M153" s="71">
        <f t="shared" si="21"/>
        <v>470000</v>
      </c>
      <c r="N153" s="71">
        <v>0</v>
      </c>
      <c r="O153" s="71">
        <v>0</v>
      </c>
      <c r="P153" s="71">
        <v>470000</v>
      </c>
      <c r="Q153" s="71">
        <v>0</v>
      </c>
    </row>
    <row r="154" spans="1:17" ht="11.25">
      <c r="A154" s="66" t="s">
        <v>298</v>
      </c>
      <c r="B154" s="66" t="s">
        <v>299</v>
      </c>
      <c r="C154" s="66" t="s">
        <v>299</v>
      </c>
      <c r="D154" s="66" t="s">
        <v>240</v>
      </c>
      <c r="E154" s="66" t="s">
        <v>241</v>
      </c>
      <c r="F154" s="71">
        <f t="shared" si="19"/>
        <v>120000000</v>
      </c>
      <c r="G154" s="71">
        <f t="shared" si="20"/>
        <v>0</v>
      </c>
      <c r="H154" s="71">
        <v>0</v>
      </c>
      <c r="I154" s="71">
        <v>0</v>
      </c>
      <c r="J154" s="71">
        <v>0</v>
      </c>
      <c r="K154" s="71">
        <v>0</v>
      </c>
      <c r="L154" s="71">
        <v>0</v>
      </c>
      <c r="M154" s="71">
        <f t="shared" si="21"/>
        <v>120000000</v>
      </c>
      <c r="N154" s="71">
        <v>0</v>
      </c>
      <c r="O154" s="71">
        <v>0</v>
      </c>
      <c r="P154" s="71">
        <v>120000000</v>
      </c>
      <c r="Q154" s="71">
        <v>0</v>
      </c>
    </row>
    <row r="155" spans="1:17" ht="11.25">
      <c r="A155" s="66" t="s">
        <v>298</v>
      </c>
      <c r="B155" s="66" t="s">
        <v>287</v>
      </c>
      <c r="C155" s="66" t="s">
        <v>323</v>
      </c>
      <c r="D155" s="66" t="s">
        <v>240</v>
      </c>
      <c r="E155" s="66" t="s">
        <v>241</v>
      </c>
      <c r="F155" s="71">
        <f t="shared" si="19"/>
        <v>20000000</v>
      </c>
      <c r="G155" s="71">
        <f t="shared" si="20"/>
        <v>0</v>
      </c>
      <c r="H155" s="71">
        <v>0</v>
      </c>
      <c r="I155" s="71">
        <v>0</v>
      </c>
      <c r="J155" s="71">
        <v>0</v>
      </c>
      <c r="K155" s="71">
        <v>0</v>
      </c>
      <c r="L155" s="71">
        <v>0</v>
      </c>
      <c r="M155" s="71">
        <f t="shared" si="21"/>
        <v>20000000</v>
      </c>
      <c r="N155" s="71">
        <v>0</v>
      </c>
      <c r="O155" s="71">
        <v>0</v>
      </c>
      <c r="P155" s="71">
        <v>20000000</v>
      </c>
      <c r="Q155" s="71">
        <v>0</v>
      </c>
    </row>
    <row r="156" spans="1:17" ht="11.25">
      <c r="A156" s="66" t="s">
        <v>298</v>
      </c>
      <c r="B156" s="66" t="s">
        <v>289</v>
      </c>
      <c r="C156" s="66" t="s">
        <v>287</v>
      </c>
      <c r="D156" s="66" t="s">
        <v>240</v>
      </c>
      <c r="E156" s="66" t="s">
        <v>241</v>
      </c>
      <c r="F156" s="71">
        <f t="shared" si="19"/>
        <v>3342346.19</v>
      </c>
      <c r="G156" s="71">
        <f t="shared" si="20"/>
        <v>3326746.19</v>
      </c>
      <c r="H156" s="71">
        <v>2966823.9</v>
      </c>
      <c r="I156" s="71">
        <v>0</v>
      </c>
      <c r="J156" s="71">
        <v>210922.29</v>
      </c>
      <c r="K156" s="71">
        <v>0</v>
      </c>
      <c r="L156" s="71">
        <v>149000</v>
      </c>
      <c r="M156" s="71">
        <f t="shared" si="21"/>
        <v>15600</v>
      </c>
      <c r="N156" s="71">
        <v>0</v>
      </c>
      <c r="O156" s="71">
        <v>0</v>
      </c>
      <c r="P156" s="71">
        <v>15600</v>
      </c>
      <c r="Q156" s="71">
        <v>0</v>
      </c>
    </row>
    <row r="157" spans="1:17" ht="11.25">
      <c r="A157" s="66" t="s">
        <v>298</v>
      </c>
      <c r="B157" s="66" t="s">
        <v>289</v>
      </c>
      <c r="C157" s="66" t="s">
        <v>302</v>
      </c>
      <c r="D157" s="66" t="s">
        <v>240</v>
      </c>
      <c r="E157" s="66" t="s">
        <v>241</v>
      </c>
      <c r="F157" s="71">
        <f t="shared" si="19"/>
        <v>520176.78</v>
      </c>
      <c r="G157" s="71">
        <f t="shared" si="20"/>
        <v>0</v>
      </c>
      <c r="H157" s="71">
        <v>0</v>
      </c>
      <c r="I157" s="71">
        <v>0</v>
      </c>
      <c r="J157" s="71">
        <v>0</v>
      </c>
      <c r="K157" s="71">
        <v>0</v>
      </c>
      <c r="L157" s="71">
        <v>0</v>
      </c>
      <c r="M157" s="71">
        <f t="shared" si="21"/>
        <v>520176.78</v>
      </c>
      <c r="N157" s="71">
        <v>0</v>
      </c>
      <c r="O157" s="71">
        <v>0</v>
      </c>
      <c r="P157" s="71">
        <v>520176.78</v>
      </c>
      <c r="Q157" s="71">
        <v>0</v>
      </c>
    </row>
    <row r="158" spans="1:17" ht="11.25">
      <c r="A158" s="66" t="s">
        <v>298</v>
      </c>
      <c r="B158" s="66" t="s">
        <v>290</v>
      </c>
      <c r="C158" s="66" t="s">
        <v>287</v>
      </c>
      <c r="D158" s="66" t="s">
        <v>242</v>
      </c>
      <c r="E158" s="66" t="s">
        <v>243</v>
      </c>
      <c r="F158" s="71">
        <f t="shared" si="19"/>
        <v>3224344.49</v>
      </c>
      <c r="G158" s="71">
        <f t="shared" si="20"/>
        <v>2749544.49</v>
      </c>
      <c r="H158" s="71">
        <v>2446836.4700000002</v>
      </c>
      <c r="I158" s="71">
        <v>0</v>
      </c>
      <c r="J158" s="71">
        <v>203208.02</v>
      </c>
      <c r="K158" s="71">
        <v>0</v>
      </c>
      <c r="L158" s="71">
        <v>99500</v>
      </c>
      <c r="M158" s="71">
        <f t="shared" si="21"/>
        <v>474800</v>
      </c>
      <c r="N158" s="71">
        <v>0</v>
      </c>
      <c r="O158" s="71">
        <v>0</v>
      </c>
      <c r="P158" s="71">
        <v>474800</v>
      </c>
      <c r="Q158" s="71">
        <v>0</v>
      </c>
    </row>
    <row r="159" spans="1:17" ht="11.25">
      <c r="A159" s="66" t="s">
        <v>298</v>
      </c>
      <c r="B159" s="66" t="s">
        <v>290</v>
      </c>
      <c r="C159" s="66" t="s">
        <v>311</v>
      </c>
      <c r="D159" s="66" t="s">
        <v>242</v>
      </c>
      <c r="E159" s="66" t="s">
        <v>243</v>
      </c>
      <c r="F159" s="71">
        <f t="shared" si="19"/>
        <v>8400000</v>
      </c>
      <c r="G159" s="71">
        <f t="shared" si="20"/>
        <v>0</v>
      </c>
      <c r="H159" s="71">
        <v>0</v>
      </c>
      <c r="I159" s="71">
        <v>0</v>
      </c>
      <c r="J159" s="71">
        <v>0</v>
      </c>
      <c r="K159" s="71">
        <v>0</v>
      </c>
      <c r="L159" s="71">
        <v>0</v>
      </c>
      <c r="M159" s="71">
        <f t="shared" si="21"/>
        <v>8400000</v>
      </c>
      <c r="N159" s="71">
        <v>0</v>
      </c>
      <c r="O159" s="71">
        <v>0</v>
      </c>
      <c r="P159" s="71">
        <v>8400000</v>
      </c>
      <c r="Q159" s="71">
        <v>0</v>
      </c>
    </row>
    <row r="160" spans="1:17" ht="11.25">
      <c r="A160" s="66" t="s">
        <v>298</v>
      </c>
      <c r="B160" s="66" t="s">
        <v>290</v>
      </c>
      <c r="C160" s="66" t="s">
        <v>291</v>
      </c>
      <c r="D160" s="66" t="s">
        <v>242</v>
      </c>
      <c r="E160" s="66" t="s">
        <v>243</v>
      </c>
      <c r="F160" s="71">
        <f t="shared" si="19"/>
        <v>650000</v>
      </c>
      <c r="G160" s="71">
        <f t="shared" si="20"/>
        <v>0</v>
      </c>
      <c r="H160" s="71">
        <v>0</v>
      </c>
      <c r="I160" s="71">
        <v>0</v>
      </c>
      <c r="J160" s="71">
        <v>0</v>
      </c>
      <c r="K160" s="71">
        <v>0</v>
      </c>
      <c r="L160" s="71">
        <v>0</v>
      </c>
      <c r="M160" s="71">
        <f t="shared" si="21"/>
        <v>650000</v>
      </c>
      <c r="N160" s="71">
        <v>0</v>
      </c>
      <c r="O160" s="71">
        <v>0</v>
      </c>
      <c r="P160" s="71">
        <v>650000</v>
      </c>
      <c r="Q160" s="71">
        <v>0</v>
      </c>
    </row>
    <row r="161" spans="1:17" ht="11.25">
      <c r="A161" s="66" t="s">
        <v>298</v>
      </c>
      <c r="B161" s="66" t="s">
        <v>299</v>
      </c>
      <c r="C161" s="66" t="s">
        <v>294</v>
      </c>
      <c r="D161" s="66" t="s">
        <v>242</v>
      </c>
      <c r="E161" s="66" t="s">
        <v>243</v>
      </c>
      <c r="F161" s="71">
        <f t="shared" si="19"/>
        <v>19641400</v>
      </c>
      <c r="G161" s="71">
        <f t="shared" si="20"/>
        <v>0</v>
      </c>
      <c r="H161" s="71">
        <v>0</v>
      </c>
      <c r="I161" s="71">
        <v>0</v>
      </c>
      <c r="J161" s="71">
        <v>0</v>
      </c>
      <c r="K161" s="71">
        <v>0</v>
      </c>
      <c r="L161" s="71">
        <v>0</v>
      </c>
      <c r="M161" s="71">
        <f t="shared" si="21"/>
        <v>19641400</v>
      </c>
      <c r="N161" s="71">
        <v>0</v>
      </c>
      <c r="O161" s="71">
        <v>0</v>
      </c>
      <c r="P161" s="71">
        <v>19641400</v>
      </c>
      <c r="Q161" s="71">
        <v>0</v>
      </c>
    </row>
    <row r="162" spans="1:17" ht="11.25">
      <c r="A162" s="66" t="s">
        <v>298</v>
      </c>
      <c r="B162" s="66" t="s">
        <v>290</v>
      </c>
      <c r="C162" s="66" t="s">
        <v>288</v>
      </c>
      <c r="D162" s="66" t="s">
        <v>242</v>
      </c>
      <c r="E162" s="66" t="s">
        <v>243</v>
      </c>
      <c r="F162" s="71">
        <f t="shared" si="19"/>
        <v>3160000</v>
      </c>
      <c r="G162" s="71">
        <f t="shared" si="20"/>
        <v>0</v>
      </c>
      <c r="H162" s="71">
        <v>0</v>
      </c>
      <c r="I162" s="71">
        <v>0</v>
      </c>
      <c r="J162" s="71">
        <v>0</v>
      </c>
      <c r="K162" s="71">
        <v>0</v>
      </c>
      <c r="L162" s="71">
        <v>0</v>
      </c>
      <c r="M162" s="71">
        <f t="shared" si="21"/>
        <v>3160000</v>
      </c>
      <c r="N162" s="71">
        <v>0</v>
      </c>
      <c r="O162" s="71">
        <v>0</v>
      </c>
      <c r="P162" s="71">
        <v>3160000</v>
      </c>
      <c r="Q162" s="71">
        <v>0</v>
      </c>
    </row>
    <row r="163" spans="1:17" ht="11.25">
      <c r="A163" s="66" t="s">
        <v>298</v>
      </c>
      <c r="B163" s="66" t="s">
        <v>290</v>
      </c>
      <c r="C163" s="66" t="s">
        <v>324</v>
      </c>
      <c r="D163" s="66" t="s">
        <v>242</v>
      </c>
      <c r="E163" s="66" t="s">
        <v>243</v>
      </c>
      <c r="F163" s="71">
        <f t="shared" si="19"/>
        <v>250000</v>
      </c>
      <c r="G163" s="71">
        <f t="shared" si="20"/>
        <v>0</v>
      </c>
      <c r="H163" s="71">
        <v>0</v>
      </c>
      <c r="I163" s="71">
        <v>0</v>
      </c>
      <c r="J163" s="71">
        <v>0</v>
      </c>
      <c r="K163" s="71">
        <v>0</v>
      </c>
      <c r="L163" s="71">
        <v>0</v>
      </c>
      <c r="M163" s="71">
        <f t="shared" si="21"/>
        <v>250000</v>
      </c>
      <c r="N163" s="71">
        <v>0</v>
      </c>
      <c r="O163" s="71">
        <v>0</v>
      </c>
      <c r="P163" s="71">
        <v>250000</v>
      </c>
      <c r="Q163" s="71">
        <v>0</v>
      </c>
    </row>
    <row r="164" spans="1:17" ht="11.25">
      <c r="A164" s="66" t="s">
        <v>376</v>
      </c>
      <c r="B164" s="66" t="s">
        <v>381</v>
      </c>
      <c r="C164" s="66" t="s">
        <v>377</v>
      </c>
      <c r="D164" s="66" t="s">
        <v>383</v>
      </c>
      <c r="E164" s="66" t="s">
        <v>243</v>
      </c>
      <c r="F164" s="71">
        <f t="shared" ref="F164" si="25">G164+M164</f>
        <v>500000</v>
      </c>
      <c r="G164" s="71">
        <f t="shared" ref="G164" si="26">H164+I164+J164+K164+L164</f>
        <v>0</v>
      </c>
      <c r="H164" s="71">
        <v>0</v>
      </c>
      <c r="I164" s="71">
        <v>0</v>
      </c>
      <c r="J164" s="71">
        <v>0</v>
      </c>
      <c r="K164" s="71">
        <v>0</v>
      </c>
      <c r="L164" s="71">
        <v>0</v>
      </c>
      <c r="M164" s="71">
        <f>N164+O164+P164+Q164</f>
        <v>500000</v>
      </c>
      <c r="N164" s="71">
        <v>0</v>
      </c>
      <c r="O164" s="71">
        <v>0</v>
      </c>
      <c r="P164" s="71">
        <v>500000</v>
      </c>
      <c r="Q164" s="71">
        <v>0</v>
      </c>
    </row>
    <row r="165" spans="1:17" ht="11.25">
      <c r="A165" s="66" t="s">
        <v>376</v>
      </c>
      <c r="B165" s="66" t="s">
        <v>381</v>
      </c>
      <c r="C165" s="66" t="s">
        <v>382</v>
      </c>
      <c r="D165" s="66" t="s">
        <v>242</v>
      </c>
      <c r="E165" s="66" t="s">
        <v>243</v>
      </c>
      <c r="F165" s="71">
        <f t="shared" ref="F165" si="27">G165+M165</f>
        <v>1900000</v>
      </c>
      <c r="G165" s="71">
        <f t="shared" ref="G165" si="28">H165+I165+J165+K165+L165</f>
        <v>0</v>
      </c>
      <c r="H165" s="71">
        <v>0</v>
      </c>
      <c r="I165" s="71">
        <v>0</v>
      </c>
      <c r="J165" s="71">
        <v>0</v>
      </c>
      <c r="K165" s="71">
        <v>0</v>
      </c>
      <c r="L165" s="71">
        <v>0</v>
      </c>
      <c r="M165" s="71">
        <f>N165+O165+P165+Q165</f>
        <v>1900000</v>
      </c>
      <c r="N165" s="71">
        <v>0</v>
      </c>
      <c r="O165" s="71">
        <v>0</v>
      </c>
      <c r="P165" s="71">
        <v>1900000</v>
      </c>
      <c r="Q165" s="71">
        <v>0</v>
      </c>
    </row>
    <row r="166" spans="1:17" ht="11.25">
      <c r="A166" s="66" t="s">
        <v>376</v>
      </c>
      <c r="B166" s="66" t="s">
        <v>381</v>
      </c>
      <c r="C166" s="66" t="s">
        <v>384</v>
      </c>
      <c r="D166" s="66" t="s">
        <v>242</v>
      </c>
      <c r="E166" s="66" t="s">
        <v>243</v>
      </c>
      <c r="F166" s="71">
        <f t="shared" ref="F166" si="29">G166+M166</f>
        <v>800000</v>
      </c>
      <c r="G166" s="71">
        <f t="shared" ref="G166" si="30">H166+I166+J166+K166+L166</f>
        <v>0</v>
      </c>
      <c r="H166" s="71">
        <v>0</v>
      </c>
      <c r="I166" s="71">
        <v>0</v>
      </c>
      <c r="J166" s="71">
        <v>0</v>
      </c>
      <c r="K166" s="71">
        <v>0</v>
      </c>
      <c r="L166" s="71">
        <v>0</v>
      </c>
      <c r="M166" s="71">
        <f>N166+O166+P166+Q166</f>
        <v>800000</v>
      </c>
      <c r="N166" s="71">
        <v>0</v>
      </c>
      <c r="O166" s="71">
        <v>0</v>
      </c>
      <c r="P166" s="71">
        <v>800000</v>
      </c>
      <c r="Q166" s="71">
        <v>0</v>
      </c>
    </row>
    <row r="167" spans="1:17" ht="11.25">
      <c r="A167" s="66" t="s">
        <v>385</v>
      </c>
      <c r="B167" s="66" t="s">
        <v>386</v>
      </c>
      <c r="C167" s="66" t="s">
        <v>378</v>
      </c>
      <c r="D167" s="66" t="s">
        <v>242</v>
      </c>
      <c r="E167" s="66" t="s">
        <v>243</v>
      </c>
      <c r="F167" s="71">
        <f t="shared" ref="F167" si="31">G167+M167</f>
        <v>52800</v>
      </c>
      <c r="G167" s="71">
        <f t="shared" ref="G167" si="32">H167+I167+J167+K167+L167</f>
        <v>0</v>
      </c>
      <c r="H167" s="71">
        <v>0</v>
      </c>
      <c r="I167" s="71">
        <v>0</v>
      </c>
      <c r="J167" s="71">
        <v>0</v>
      </c>
      <c r="K167" s="71">
        <v>0</v>
      </c>
      <c r="L167" s="71">
        <v>0</v>
      </c>
      <c r="M167" s="71">
        <f>N167+O167+P167+Q167</f>
        <v>52800</v>
      </c>
      <c r="N167" s="71">
        <v>0</v>
      </c>
      <c r="O167" s="71">
        <v>0</v>
      </c>
      <c r="P167" s="71">
        <v>52800</v>
      </c>
      <c r="Q167" s="71">
        <v>0</v>
      </c>
    </row>
    <row r="168" spans="1:17" ht="11.25">
      <c r="A168" s="66" t="s">
        <v>390</v>
      </c>
      <c r="B168" s="66" t="s">
        <v>391</v>
      </c>
      <c r="C168" s="66" t="s">
        <v>392</v>
      </c>
      <c r="D168" s="66" t="s">
        <v>383</v>
      </c>
      <c r="E168" s="66" t="s">
        <v>243</v>
      </c>
      <c r="F168" s="71">
        <f t="shared" ref="F168" si="33">G168+M168</f>
        <v>19000</v>
      </c>
      <c r="G168" s="71">
        <f t="shared" ref="G168" si="34">H168+I168+J168+K168+L168</f>
        <v>0</v>
      </c>
      <c r="H168" s="71">
        <v>0</v>
      </c>
      <c r="I168" s="71">
        <v>0</v>
      </c>
      <c r="J168" s="71">
        <v>0</v>
      </c>
      <c r="K168" s="71">
        <v>0</v>
      </c>
      <c r="L168" s="71">
        <v>0</v>
      </c>
      <c r="M168" s="71">
        <f>N168+O168+P168+Q168</f>
        <v>19000</v>
      </c>
      <c r="N168" s="71">
        <v>0</v>
      </c>
      <c r="O168" s="71">
        <v>0</v>
      </c>
      <c r="P168" s="71">
        <v>19000</v>
      </c>
      <c r="Q168" s="71">
        <v>0</v>
      </c>
    </row>
    <row r="169" spans="1:17" ht="11.25">
      <c r="A169" s="66" t="s">
        <v>298</v>
      </c>
      <c r="B169" s="66" t="s">
        <v>299</v>
      </c>
      <c r="C169" s="66" t="s">
        <v>294</v>
      </c>
      <c r="D169" s="66" t="s">
        <v>244</v>
      </c>
      <c r="E169" s="66" t="s">
        <v>245</v>
      </c>
      <c r="F169" s="71">
        <f t="shared" si="19"/>
        <v>5000000</v>
      </c>
      <c r="G169" s="71">
        <f t="shared" si="20"/>
        <v>0</v>
      </c>
      <c r="H169" s="71">
        <v>0</v>
      </c>
      <c r="I169" s="71">
        <v>0</v>
      </c>
      <c r="J169" s="71">
        <v>0</v>
      </c>
      <c r="K169" s="71">
        <v>0</v>
      </c>
      <c r="L169" s="71">
        <v>0</v>
      </c>
      <c r="M169" s="71">
        <f t="shared" si="21"/>
        <v>5000000</v>
      </c>
      <c r="N169" s="71">
        <v>0</v>
      </c>
      <c r="O169" s="71">
        <v>0</v>
      </c>
      <c r="P169" s="71">
        <v>5000000</v>
      </c>
      <c r="Q169" s="71">
        <v>0</v>
      </c>
    </row>
    <row r="170" spans="1:17" ht="11.25">
      <c r="A170" s="66" t="s">
        <v>298</v>
      </c>
      <c r="B170" s="66" t="s">
        <v>299</v>
      </c>
      <c r="C170" s="66" t="s">
        <v>287</v>
      </c>
      <c r="D170" s="66" t="s">
        <v>244</v>
      </c>
      <c r="E170" s="66" t="s">
        <v>245</v>
      </c>
      <c r="F170" s="71">
        <f t="shared" si="19"/>
        <v>2251072.4099999997</v>
      </c>
      <c r="G170" s="71">
        <f t="shared" si="20"/>
        <v>2245072.4099999997</v>
      </c>
      <c r="H170" s="71">
        <v>2038399.63</v>
      </c>
      <c r="I170" s="71">
        <v>0</v>
      </c>
      <c r="J170" s="71">
        <v>125372.78</v>
      </c>
      <c r="K170" s="71">
        <v>0</v>
      </c>
      <c r="L170" s="71">
        <v>81300</v>
      </c>
      <c r="M170" s="71">
        <f t="shared" si="21"/>
        <v>6000</v>
      </c>
      <c r="N170" s="71">
        <v>0</v>
      </c>
      <c r="O170" s="71">
        <v>0</v>
      </c>
      <c r="P170" s="71">
        <v>6000</v>
      </c>
      <c r="Q170" s="71">
        <v>0</v>
      </c>
    </row>
    <row r="171" spans="1:17" ht="11.25">
      <c r="A171" s="66" t="s">
        <v>298</v>
      </c>
      <c r="B171" s="66" t="s">
        <v>299</v>
      </c>
      <c r="C171" s="66" t="s">
        <v>289</v>
      </c>
      <c r="D171" s="66" t="s">
        <v>244</v>
      </c>
      <c r="E171" s="66" t="s">
        <v>245</v>
      </c>
      <c r="F171" s="71">
        <f t="shared" si="19"/>
        <v>715000</v>
      </c>
      <c r="G171" s="71">
        <f t="shared" si="20"/>
        <v>0</v>
      </c>
      <c r="H171" s="71">
        <v>0</v>
      </c>
      <c r="I171" s="71">
        <v>0</v>
      </c>
      <c r="J171" s="71">
        <v>0</v>
      </c>
      <c r="K171" s="71">
        <v>0</v>
      </c>
      <c r="L171" s="71">
        <v>0</v>
      </c>
      <c r="M171" s="71">
        <f t="shared" si="21"/>
        <v>715000</v>
      </c>
      <c r="N171" s="71">
        <v>0</v>
      </c>
      <c r="O171" s="71">
        <v>0</v>
      </c>
      <c r="P171" s="71">
        <v>715000</v>
      </c>
      <c r="Q171" s="71">
        <v>0</v>
      </c>
    </row>
    <row r="172" spans="1:17" ht="11.25">
      <c r="A172" s="66" t="s">
        <v>325</v>
      </c>
      <c r="B172" s="66" t="s">
        <v>287</v>
      </c>
      <c r="C172" s="66" t="s">
        <v>288</v>
      </c>
      <c r="D172" s="66" t="s">
        <v>246</v>
      </c>
      <c r="E172" s="66" t="s">
        <v>247</v>
      </c>
      <c r="F172" s="71">
        <f t="shared" si="19"/>
        <v>1262100</v>
      </c>
      <c r="G172" s="71">
        <f t="shared" si="20"/>
        <v>0</v>
      </c>
      <c r="H172" s="71">
        <v>0</v>
      </c>
      <c r="I172" s="71">
        <v>0</v>
      </c>
      <c r="J172" s="71">
        <v>0</v>
      </c>
      <c r="K172" s="71">
        <v>0</v>
      </c>
      <c r="L172" s="71">
        <v>0</v>
      </c>
      <c r="M172" s="71">
        <f t="shared" si="21"/>
        <v>1262100</v>
      </c>
      <c r="N172" s="71">
        <v>0</v>
      </c>
      <c r="O172" s="71">
        <v>0</v>
      </c>
      <c r="P172" s="71">
        <v>1262100</v>
      </c>
      <c r="Q172" s="71">
        <v>0</v>
      </c>
    </row>
    <row r="173" spans="1:17" ht="11.25">
      <c r="A173" s="66" t="s">
        <v>325</v>
      </c>
      <c r="B173" s="66" t="s">
        <v>287</v>
      </c>
      <c r="C173" s="66" t="s">
        <v>287</v>
      </c>
      <c r="D173" s="66" t="s">
        <v>246</v>
      </c>
      <c r="E173" s="66" t="s">
        <v>247</v>
      </c>
      <c r="F173" s="71">
        <f t="shared" si="19"/>
        <v>1803984.23</v>
      </c>
      <c r="G173" s="71">
        <f t="shared" si="20"/>
        <v>1800984.23</v>
      </c>
      <c r="H173" s="71">
        <v>1608291.91</v>
      </c>
      <c r="I173" s="71">
        <v>0</v>
      </c>
      <c r="J173" s="71">
        <v>113192.32000000001</v>
      </c>
      <c r="K173" s="71">
        <v>0</v>
      </c>
      <c r="L173" s="71">
        <v>79500</v>
      </c>
      <c r="M173" s="71">
        <f t="shared" si="21"/>
        <v>3000</v>
      </c>
      <c r="N173" s="71">
        <v>0</v>
      </c>
      <c r="O173" s="71">
        <v>0</v>
      </c>
      <c r="P173" s="71">
        <v>3000</v>
      </c>
      <c r="Q173" s="71">
        <v>0</v>
      </c>
    </row>
    <row r="174" spans="1:17" ht="11.25">
      <c r="A174" s="66" t="s">
        <v>325</v>
      </c>
      <c r="B174" s="66" t="s">
        <v>287</v>
      </c>
      <c r="C174" s="66" t="s">
        <v>294</v>
      </c>
      <c r="D174" s="66" t="s">
        <v>246</v>
      </c>
      <c r="E174" s="66" t="s">
        <v>247</v>
      </c>
      <c r="F174" s="71">
        <f t="shared" si="19"/>
        <v>9400000</v>
      </c>
      <c r="G174" s="71">
        <f t="shared" si="20"/>
        <v>0</v>
      </c>
      <c r="H174" s="71">
        <v>0</v>
      </c>
      <c r="I174" s="71">
        <v>0</v>
      </c>
      <c r="J174" s="71">
        <v>0</v>
      </c>
      <c r="K174" s="71">
        <v>0</v>
      </c>
      <c r="L174" s="71">
        <v>0</v>
      </c>
      <c r="M174" s="71">
        <f t="shared" si="21"/>
        <v>9400000</v>
      </c>
      <c r="N174" s="71">
        <v>0</v>
      </c>
      <c r="O174" s="71">
        <v>0</v>
      </c>
      <c r="P174" s="71">
        <v>9400000</v>
      </c>
      <c r="Q174" s="71">
        <v>0</v>
      </c>
    </row>
    <row r="175" spans="1:17" ht="11.25">
      <c r="A175" s="66" t="s">
        <v>286</v>
      </c>
      <c r="B175" s="66" t="s">
        <v>291</v>
      </c>
      <c r="C175" s="66" t="s">
        <v>291</v>
      </c>
      <c r="D175" s="66" t="s">
        <v>248</v>
      </c>
      <c r="E175" s="66" t="s">
        <v>249</v>
      </c>
      <c r="F175" s="71">
        <f t="shared" si="19"/>
        <v>500000</v>
      </c>
      <c r="G175" s="71">
        <f t="shared" si="20"/>
        <v>0</v>
      </c>
      <c r="H175" s="71">
        <v>0</v>
      </c>
      <c r="I175" s="71">
        <v>0</v>
      </c>
      <c r="J175" s="71">
        <v>0</v>
      </c>
      <c r="K175" s="71">
        <v>0</v>
      </c>
      <c r="L175" s="71">
        <v>0</v>
      </c>
      <c r="M175" s="71">
        <f t="shared" si="21"/>
        <v>500000</v>
      </c>
      <c r="N175" s="71">
        <v>0</v>
      </c>
      <c r="O175" s="71">
        <v>0</v>
      </c>
      <c r="P175" s="71">
        <v>500000</v>
      </c>
      <c r="Q175" s="71">
        <v>0</v>
      </c>
    </row>
    <row r="176" spans="1:17" ht="11.25">
      <c r="A176" s="66" t="s">
        <v>326</v>
      </c>
      <c r="B176" s="66" t="s">
        <v>287</v>
      </c>
      <c r="C176" s="66" t="s">
        <v>288</v>
      </c>
      <c r="D176" s="66" t="s">
        <v>248</v>
      </c>
      <c r="E176" s="66" t="s">
        <v>249</v>
      </c>
      <c r="F176" s="71">
        <f t="shared" si="19"/>
        <v>1506726.4400000002</v>
      </c>
      <c r="G176" s="71">
        <f t="shared" si="20"/>
        <v>1483686.4400000002</v>
      </c>
      <c r="H176" s="71">
        <v>1338938.08</v>
      </c>
      <c r="I176" s="71">
        <v>0</v>
      </c>
      <c r="J176" s="71">
        <v>85248.36</v>
      </c>
      <c r="K176" s="71">
        <v>0</v>
      </c>
      <c r="L176" s="71">
        <v>59500</v>
      </c>
      <c r="M176" s="71">
        <f t="shared" si="21"/>
        <v>23040</v>
      </c>
      <c r="N176" s="71">
        <v>0</v>
      </c>
      <c r="O176" s="71">
        <v>0</v>
      </c>
      <c r="P176" s="71">
        <v>23040</v>
      </c>
      <c r="Q176" s="71">
        <v>0</v>
      </c>
    </row>
    <row r="177" spans="1:17" ht="11.25">
      <c r="A177" s="66" t="s">
        <v>326</v>
      </c>
      <c r="B177" s="66" t="s">
        <v>291</v>
      </c>
      <c r="C177" s="66"/>
      <c r="D177" s="66" t="s">
        <v>248</v>
      </c>
      <c r="E177" s="66" t="s">
        <v>249</v>
      </c>
      <c r="F177" s="71">
        <f t="shared" si="19"/>
        <v>42500</v>
      </c>
      <c r="G177" s="71">
        <f t="shared" si="20"/>
        <v>0</v>
      </c>
      <c r="H177" s="71">
        <v>0</v>
      </c>
      <c r="I177" s="71">
        <v>0</v>
      </c>
      <c r="J177" s="71">
        <v>0</v>
      </c>
      <c r="K177" s="71">
        <v>0</v>
      </c>
      <c r="L177" s="71">
        <v>0</v>
      </c>
      <c r="M177" s="71">
        <f t="shared" si="21"/>
        <v>42500</v>
      </c>
      <c r="N177" s="71">
        <v>0</v>
      </c>
      <c r="O177" s="71">
        <v>0</v>
      </c>
      <c r="P177" s="71">
        <v>42500</v>
      </c>
      <c r="Q177" s="71">
        <v>0</v>
      </c>
    </row>
    <row r="178" spans="1:17" ht="11.25">
      <c r="A178" s="66" t="s">
        <v>326</v>
      </c>
      <c r="B178" s="66" t="s">
        <v>287</v>
      </c>
      <c r="C178" s="66" t="s">
        <v>287</v>
      </c>
      <c r="D178" s="66" t="s">
        <v>248</v>
      </c>
      <c r="E178" s="66" t="s">
        <v>249</v>
      </c>
      <c r="F178" s="71">
        <f t="shared" si="19"/>
        <v>3000</v>
      </c>
      <c r="G178" s="71">
        <f t="shared" si="20"/>
        <v>0</v>
      </c>
      <c r="H178" s="71">
        <v>0</v>
      </c>
      <c r="I178" s="71">
        <v>0</v>
      </c>
      <c r="J178" s="71">
        <v>0</v>
      </c>
      <c r="K178" s="71">
        <v>0</v>
      </c>
      <c r="L178" s="71">
        <v>0</v>
      </c>
      <c r="M178" s="71">
        <f t="shared" si="21"/>
        <v>3000</v>
      </c>
      <c r="N178" s="71">
        <v>0</v>
      </c>
      <c r="O178" s="71">
        <v>0</v>
      </c>
      <c r="P178" s="71">
        <v>3000</v>
      </c>
      <c r="Q178" s="71">
        <v>0</v>
      </c>
    </row>
    <row r="179" spans="1:17" ht="11.25">
      <c r="A179" s="66" t="s">
        <v>286</v>
      </c>
      <c r="B179" s="66" t="s">
        <v>291</v>
      </c>
      <c r="C179" s="66" t="s">
        <v>291</v>
      </c>
      <c r="D179" s="66" t="s">
        <v>250</v>
      </c>
      <c r="E179" s="66" t="s">
        <v>251</v>
      </c>
      <c r="F179" s="71">
        <f t="shared" si="19"/>
        <v>63000</v>
      </c>
      <c r="G179" s="71">
        <f t="shared" si="20"/>
        <v>0</v>
      </c>
      <c r="H179" s="71">
        <v>0</v>
      </c>
      <c r="I179" s="71">
        <v>0</v>
      </c>
      <c r="J179" s="71">
        <v>0</v>
      </c>
      <c r="K179" s="71">
        <v>0</v>
      </c>
      <c r="L179" s="71">
        <v>0</v>
      </c>
      <c r="M179" s="71">
        <f t="shared" si="21"/>
        <v>63000</v>
      </c>
      <c r="N179" s="71">
        <v>0</v>
      </c>
      <c r="O179" s="71">
        <v>0</v>
      </c>
      <c r="P179" s="71">
        <v>63000</v>
      </c>
      <c r="Q179" s="71">
        <v>0</v>
      </c>
    </row>
    <row r="180" spans="1:17" ht="11.25">
      <c r="A180" s="66" t="s">
        <v>307</v>
      </c>
      <c r="B180" s="66" t="s">
        <v>287</v>
      </c>
      <c r="C180" s="66" t="s">
        <v>287</v>
      </c>
      <c r="D180" s="66" t="s">
        <v>250</v>
      </c>
      <c r="E180" s="66" t="s">
        <v>251</v>
      </c>
      <c r="F180" s="71">
        <f t="shared" si="19"/>
        <v>1465333.36</v>
      </c>
      <c r="G180" s="71">
        <f t="shared" si="20"/>
        <v>1462333.36</v>
      </c>
      <c r="H180" s="71">
        <v>1316472.05</v>
      </c>
      <c r="I180" s="71">
        <v>0</v>
      </c>
      <c r="J180" s="71">
        <v>84961.31</v>
      </c>
      <c r="K180" s="71">
        <v>0</v>
      </c>
      <c r="L180" s="71">
        <v>60900</v>
      </c>
      <c r="M180" s="71">
        <f t="shared" si="21"/>
        <v>3000</v>
      </c>
      <c r="N180" s="71">
        <v>0</v>
      </c>
      <c r="O180" s="71">
        <v>0</v>
      </c>
      <c r="P180" s="71">
        <v>3000</v>
      </c>
      <c r="Q180" s="71">
        <v>0</v>
      </c>
    </row>
    <row r="181" spans="1:17" ht="11.25">
      <c r="A181" s="66" t="s">
        <v>307</v>
      </c>
      <c r="B181" s="66" t="s">
        <v>287</v>
      </c>
      <c r="C181" s="66" t="s">
        <v>291</v>
      </c>
      <c r="D181" s="66" t="s">
        <v>250</v>
      </c>
      <c r="E181" s="66" t="s">
        <v>251</v>
      </c>
      <c r="F181" s="71">
        <f t="shared" si="19"/>
        <v>700000</v>
      </c>
      <c r="G181" s="71">
        <f t="shared" si="20"/>
        <v>0</v>
      </c>
      <c r="H181" s="71">
        <v>0</v>
      </c>
      <c r="I181" s="71">
        <v>0</v>
      </c>
      <c r="J181" s="71">
        <v>0</v>
      </c>
      <c r="K181" s="71">
        <v>0</v>
      </c>
      <c r="L181" s="71">
        <v>0</v>
      </c>
      <c r="M181" s="71">
        <f t="shared" si="21"/>
        <v>700000</v>
      </c>
      <c r="N181" s="71">
        <v>0</v>
      </c>
      <c r="O181" s="71">
        <v>0</v>
      </c>
      <c r="P181" s="71">
        <v>700000</v>
      </c>
      <c r="Q181" s="71">
        <v>0</v>
      </c>
    </row>
    <row r="182" spans="1:17" ht="11.25">
      <c r="A182" s="66" t="s">
        <v>307</v>
      </c>
      <c r="B182" s="66" t="s">
        <v>287</v>
      </c>
      <c r="C182" s="66" t="s">
        <v>292</v>
      </c>
      <c r="D182" s="66" t="s">
        <v>250</v>
      </c>
      <c r="E182" s="66" t="s">
        <v>251</v>
      </c>
      <c r="F182" s="71">
        <f t="shared" si="19"/>
        <v>399500</v>
      </c>
      <c r="G182" s="71">
        <f t="shared" si="20"/>
        <v>0</v>
      </c>
      <c r="H182" s="71">
        <v>0</v>
      </c>
      <c r="I182" s="71">
        <v>0</v>
      </c>
      <c r="J182" s="71">
        <v>0</v>
      </c>
      <c r="K182" s="71">
        <v>0</v>
      </c>
      <c r="L182" s="71">
        <v>0</v>
      </c>
      <c r="M182" s="71">
        <f t="shared" si="21"/>
        <v>399500</v>
      </c>
      <c r="N182" s="71">
        <v>0</v>
      </c>
      <c r="O182" s="71">
        <v>0</v>
      </c>
      <c r="P182" s="71">
        <v>399500</v>
      </c>
      <c r="Q182" s="71">
        <v>0</v>
      </c>
    </row>
    <row r="183" spans="1:17" ht="11.25">
      <c r="A183" s="66" t="s">
        <v>327</v>
      </c>
      <c r="B183" s="66" t="s">
        <v>287</v>
      </c>
      <c r="C183" s="66" t="s">
        <v>287</v>
      </c>
      <c r="D183" s="66" t="s">
        <v>252</v>
      </c>
      <c r="E183" s="66" t="s">
        <v>253</v>
      </c>
      <c r="F183" s="71">
        <f t="shared" si="19"/>
        <v>3698462.6</v>
      </c>
      <c r="G183" s="71">
        <f t="shared" si="20"/>
        <v>2258509.89</v>
      </c>
      <c r="H183" s="71">
        <v>2029539.87</v>
      </c>
      <c r="I183" s="71">
        <v>0</v>
      </c>
      <c r="J183" s="71">
        <v>131170.01999999999</v>
      </c>
      <c r="K183" s="71">
        <v>0</v>
      </c>
      <c r="L183" s="71">
        <v>97800</v>
      </c>
      <c r="M183" s="71">
        <f t="shared" si="21"/>
        <v>1439952.71</v>
      </c>
      <c r="N183" s="71">
        <v>0</v>
      </c>
      <c r="O183" s="71">
        <v>0</v>
      </c>
      <c r="P183" s="71">
        <v>1439952.71</v>
      </c>
      <c r="Q183" s="71">
        <v>0</v>
      </c>
    </row>
    <row r="184" spans="1:17" ht="11.25">
      <c r="A184" s="66" t="s">
        <v>286</v>
      </c>
      <c r="B184" s="66" t="s">
        <v>291</v>
      </c>
      <c r="C184" s="66" t="s">
        <v>291</v>
      </c>
      <c r="D184" s="66" t="s">
        <v>252</v>
      </c>
      <c r="E184" s="66" t="s">
        <v>253</v>
      </c>
      <c r="F184" s="71">
        <f t="shared" si="19"/>
        <v>22000000</v>
      </c>
      <c r="G184" s="71">
        <f t="shared" si="20"/>
        <v>0</v>
      </c>
      <c r="H184" s="71">
        <v>0</v>
      </c>
      <c r="I184" s="71">
        <v>0</v>
      </c>
      <c r="J184" s="71">
        <v>0</v>
      </c>
      <c r="K184" s="71">
        <v>0</v>
      </c>
      <c r="L184" s="71">
        <v>0</v>
      </c>
      <c r="M184" s="71">
        <f t="shared" si="21"/>
        <v>22000000</v>
      </c>
      <c r="N184" s="71">
        <v>0</v>
      </c>
      <c r="O184" s="71">
        <v>0</v>
      </c>
      <c r="P184" s="71">
        <v>22000000</v>
      </c>
      <c r="Q184" s="71">
        <v>0</v>
      </c>
    </row>
    <row r="185" spans="1:17" ht="11.25">
      <c r="A185" s="66" t="s">
        <v>327</v>
      </c>
      <c r="B185" s="66" t="s">
        <v>287</v>
      </c>
      <c r="C185" s="66" t="s">
        <v>294</v>
      </c>
      <c r="D185" s="66" t="s">
        <v>252</v>
      </c>
      <c r="E185" s="66" t="s">
        <v>253</v>
      </c>
      <c r="F185" s="71">
        <f t="shared" si="19"/>
        <v>60000</v>
      </c>
      <c r="G185" s="71">
        <f t="shared" si="20"/>
        <v>0</v>
      </c>
      <c r="H185" s="71">
        <v>0</v>
      </c>
      <c r="I185" s="71">
        <v>0</v>
      </c>
      <c r="J185" s="71">
        <v>0</v>
      </c>
      <c r="K185" s="71">
        <v>0</v>
      </c>
      <c r="L185" s="71">
        <v>0</v>
      </c>
      <c r="M185" s="71">
        <f t="shared" si="21"/>
        <v>60000</v>
      </c>
      <c r="N185" s="71">
        <v>0</v>
      </c>
      <c r="O185" s="71">
        <v>0</v>
      </c>
      <c r="P185" s="71">
        <v>60000</v>
      </c>
      <c r="Q185" s="71">
        <v>0</v>
      </c>
    </row>
    <row r="186" spans="1:17" ht="11.25">
      <c r="A186" s="66" t="s">
        <v>390</v>
      </c>
      <c r="B186" s="66" t="s">
        <v>391</v>
      </c>
      <c r="C186" s="66" t="s">
        <v>392</v>
      </c>
      <c r="D186" s="66" t="s">
        <v>252</v>
      </c>
      <c r="E186" s="66" t="s">
        <v>253</v>
      </c>
      <c r="F186" s="71">
        <f t="shared" ref="F186" si="35">G186+M186</f>
        <v>133000</v>
      </c>
      <c r="G186" s="71">
        <f t="shared" ref="G186" si="36">H186+I186+J186+K186+L186</f>
        <v>0</v>
      </c>
      <c r="H186" s="71">
        <v>0</v>
      </c>
      <c r="I186" s="71">
        <v>0</v>
      </c>
      <c r="J186" s="71">
        <v>0</v>
      </c>
      <c r="K186" s="71">
        <v>0</v>
      </c>
      <c r="L186" s="71">
        <v>0</v>
      </c>
      <c r="M186" s="71">
        <f t="shared" ref="M186" si="37">N186+O186+P186+Q186</f>
        <v>133000</v>
      </c>
      <c r="N186" s="71">
        <v>0</v>
      </c>
      <c r="O186" s="71">
        <v>0</v>
      </c>
      <c r="P186" s="71">
        <v>133000</v>
      </c>
      <c r="Q186" s="71">
        <v>0</v>
      </c>
    </row>
    <row r="187" spans="1:17" ht="11.25">
      <c r="A187" s="66" t="s">
        <v>286</v>
      </c>
      <c r="B187" s="66" t="s">
        <v>290</v>
      </c>
      <c r="C187" s="66" t="s">
        <v>291</v>
      </c>
      <c r="D187" s="66" t="s">
        <v>254</v>
      </c>
      <c r="E187" s="66" t="s">
        <v>255</v>
      </c>
      <c r="F187" s="71">
        <f t="shared" si="19"/>
        <v>8002092.2999999998</v>
      </c>
      <c r="G187" s="71">
        <f t="shared" si="20"/>
        <v>6707042.2999999998</v>
      </c>
      <c r="H187" s="71">
        <v>5952721.7199999997</v>
      </c>
      <c r="I187" s="71">
        <v>0</v>
      </c>
      <c r="J187" s="71">
        <v>465500.58</v>
      </c>
      <c r="K187" s="71">
        <v>0</v>
      </c>
      <c r="L187" s="71">
        <v>288820</v>
      </c>
      <c r="M187" s="71">
        <f t="shared" si="21"/>
        <v>1295050</v>
      </c>
      <c r="N187" s="71">
        <v>0</v>
      </c>
      <c r="O187" s="71">
        <v>0</v>
      </c>
      <c r="P187" s="71">
        <v>1295050</v>
      </c>
      <c r="Q187" s="71">
        <v>0</v>
      </c>
    </row>
    <row r="188" spans="1:17" ht="11.25">
      <c r="A188" s="66" t="s">
        <v>286</v>
      </c>
      <c r="B188" s="66" t="s">
        <v>299</v>
      </c>
      <c r="C188" s="66" t="s">
        <v>300</v>
      </c>
      <c r="D188" s="66" t="s">
        <v>256</v>
      </c>
      <c r="E188" s="66" t="s">
        <v>257</v>
      </c>
      <c r="F188" s="71">
        <f t="shared" si="19"/>
        <v>272760</v>
      </c>
      <c r="G188" s="71">
        <f t="shared" si="20"/>
        <v>0</v>
      </c>
      <c r="H188" s="71">
        <v>0</v>
      </c>
      <c r="I188" s="71">
        <v>0</v>
      </c>
      <c r="J188" s="71">
        <v>0</v>
      </c>
      <c r="K188" s="71">
        <v>0</v>
      </c>
      <c r="L188" s="71">
        <v>0</v>
      </c>
      <c r="M188" s="71">
        <f t="shared" si="21"/>
        <v>272760</v>
      </c>
      <c r="N188" s="71">
        <v>0</v>
      </c>
      <c r="O188" s="71">
        <v>0</v>
      </c>
      <c r="P188" s="71">
        <v>272760</v>
      </c>
      <c r="Q188" s="71">
        <v>0</v>
      </c>
    </row>
    <row r="189" spans="1:17" ht="11.25">
      <c r="A189" s="66" t="s">
        <v>286</v>
      </c>
      <c r="B189" s="66" t="s">
        <v>299</v>
      </c>
      <c r="C189" s="66" t="s">
        <v>287</v>
      </c>
      <c r="D189" s="66" t="s">
        <v>256</v>
      </c>
      <c r="E189" s="66" t="s">
        <v>257</v>
      </c>
      <c r="F189" s="71">
        <f t="shared" si="19"/>
        <v>1447268.3</v>
      </c>
      <c r="G189" s="71">
        <f t="shared" si="20"/>
        <v>1427268.3</v>
      </c>
      <c r="H189" s="71">
        <v>1281047.7</v>
      </c>
      <c r="I189" s="71">
        <v>0</v>
      </c>
      <c r="J189" s="71">
        <v>90420.6</v>
      </c>
      <c r="K189" s="71">
        <v>0</v>
      </c>
      <c r="L189" s="71">
        <v>55800</v>
      </c>
      <c r="M189" s="71">
        <f t="shared" si="21"/>
        <v>20000</v>
      </c>
      <c r="N189" s="71">
        <v>0</v>
      </c>
      <c r="O189" s="71">
        <v>0</v>
      </c>
      <c r="P189" s="71">
        <v>20000</v>
      </c>
      <c r="Q189" s="71">
        <v>0</v>
      </c>
    </row>
    <row r="190" spans="1:17" ht="11.25">
      <c r="A190" s="66" t="s">
        <v>286</v>
      </c>
      <c r="B190" s="66" t="s">
        <v>293</v>
      </c>
      <c r="C190" s="66" t="s">
        <v>287</v>
      </c>
      <c r="D190" s="66" t="s">
        <v>258</v>
      </c>
      <c r="E190" s="66" t="s">
        <v>259</v>
      </c>
      <c r="F190" s="71">
        <f t="shared" si="19"/>
        <v>806342.70000000007</v>
      </c>
      <c r="G190" s="71">
        <f t="shared" si="20"/>
        <v>798422.70000000007</v>
      </c>
      <c r="H190" s="71">
        <v>711986.18</v>
      </c>
      <c r="I190" s="71">
        <v>0</v>
      </c>
      <c r="J190" s="71">
        <v>58236.52</v>
      </c>
      <c r="K190" s="71">
        <v>0</v>
      </c>
      <c r="L190" s="71">
        <v>28200</v>
      </c>
      <c r="M190" s="71">
        <f t="shared" si="21"/>
        <v>7920</v>
      </c>
      <c r="N190" s="71">
        <v>0</v>
      </c>
      <c r="O190" s="71">
        <v>0</v>
      </c>
      <c r="P190" s="71">
        <v>7920</v>
      </c>
      <c r="Q190" s="71">
        <v>0</v>
      </c>
    </row>
    <row r="191" spans="1:17" ht="11.25">
      <c r="A191" s="66" t="s">
        <v>326</v>
      </c>
      <c r="B191" s="66" t="s">
        <v>289</v>
      </c>
      <c r="C191" s="66" t="s">
        <v>287</v>
      </c>
      <c r="D191" s="66" t="s">
        <v>260</v>
      </c>
      <c r="E191" s="66" t="s">
        <v>261</v>
      </c>
      <c r="F191" s="71">
        <f t="shared" si="19"/>
        <v>694400</v>
      </c>
      <c r="G191" s="71">
        <f t="shared" si="20"/>
        <v>0</v>
      </c>
      <c r="H191" s="71">
        <v>0</v>
      </c>
      <c r="I191" s="71">
        <v>0</v>
      </c>
      <c r="J191" s="71">
        <v>0</v>
      </c>
      <c r="K191" s="71">
        <v>0</v>
      </c>
      <c r="L191" s="71">
        <v>0</v>
      </c>
      <c r="M191" s="71">
        <f t="shared" si="21"/>
        <v>694400</v>
      </c>
      <c r="N191" s="71">
        <v>0</v>
      </c>
      <c r="O191" s="71">
        <v>0</v>
      </c>
      <c r="P191" s="71">
        <v>694400</v>
      </c>
      <c r="Q191" s="71">
        <v>0</v>
      </c>
    </row>
    <row r="192" spans="1:17" ht="11.25">
      <c r="A192" s="66" t="s">
        <v>286</v>
      </c>
      <c r="B192" s="66" t="s">
        <v>291</v>
      </c>
      <c r="C192" s="66" t="s">
        <v>291</v>
      </c>
      <c r="D192" s="66" t="s">
        <v>262</v>
      </c>
      <c r="E192" s="66" t="s">
        <v>263</v>
      </c>
      <c r="F192" s="71">
        <f t="shared" si="19"/>
        <v>540000</v>
      </c>
      <c r="G192" s="71">
        <f t="shared" si="20"/>
        <v>0</v>
      </c>
      <c r="H192" s="71">
        <v>0</v>
      </c>
      <c r="I192" s="71">
        <v>0</v>
      </c>
      <c r="J192" s="71">
        <v>0</v>
      </c>
      <c r="K192" s="71">
        <v>0</v>
      </c>
      <c r="L192" s="71">
        <v>0</v>
      </c>
      <c r="M192" s="71">
        <f t="shared" si="21"/>
        <v>540000</v>
      </c>
      <c r="N192" s="71">
        <v>0</v>
      </c>
      <c r="O192" s="71">
        <v>0</v>
      </c>
      <c r="P192" s="71">
        <v>540000</v>
      </c>
      <c r="Q192" s="71">
        <v>0</v>
      </c>
    </row>
    <row r="193" spans="1:17" ht="11.25">
      <c r="A193" s="66" t="s">
        <v>286</v>
      </c>
      <c r="B193" s="66" t="s">
        <v>291</v>
      </c>
      <c r="C193" s="66" t="s">
        <v>291</v>
      </c>
      <c r="D193" s="66" t="s">
        <v>264</v>
      </c>
      <c r="E193" s="66" t="s">
        <v>265</v>
      </c>
      <c r="F193" s="71">
        <f t="shared" si="19"/>
        <v>40000</v>
      </c>
      <c r="G193" s="71">
        <f t="shared" si="20"/>
        <v>0</v>
      </c>
      <c r="H193" s="71">
        <v>0</v>
      </c>
      <c r="I193" s="71">
        <v>0</v>
      </c>
      <c r="J193" s="71">
        <v>0</v>
      </c>
      <c r="K193" s="71">
        <v>0</v>
      </c>
      <c r="L193" s="71">
        <v>0</v>
      </c>
      <c r="M193" s="71">
        <f t="shared" si="21"/>
        <v>40000</v>
      </c>
      <c r="N193" s="71">
        <v>0</v>
      </c>
      <c r="O193" s="71">
        <v>0</v>
      </c>
      <c r="P193" s="71">
        <v>40000</v>
      </c>
      <c r="Q193" s="71">
        <v>0</v>
      </c>
    </row>
    <row r="194" spans="1:17" ht="11.25">
      <c r="A194" s="66" t="s">
        <v>286</v>
      </c>
      <c r="B194" s="66" t="s">
        <v>302</v>
      </c>
      <c r="C194" s="66" t="s">
        <v>291</v>
      </c>
      <c r="D194" s="66" t="s">
        <v>266</v>
      </c>
      <c r="E194" s="66" t="s">
        <v>267</v>
      </c>
      <c r="F194" s="71">
        <f t="shared" si="19"/>
        <v>2117023.38</v>
      </c>
      <c r="G194" s="71">
        <f t="shared" si="20"/>
        <v>1850379.58</v>
      </c>
      <c r="H194" s="71">
        <v>1597686.84</v>
      </c>
      <c r="I194" s="71">
        <v>0</v>
      </c>
      <c r="J194" s="71">
        <v>176892.74</v>
      </c>
      <c r="K194" s="71">
        <v>0</v>
      </c>
      <c r="L194" s="71">
        <v>75800</v>
      </c>
      <c r="M194" s="71">
        <f t="shared" si="21"/>
        <v>266643.8</v>
      </c>
      <c r="N194" s="71">
        <v>0</v>
      </c>
      <c r="O194" s="71">
        <v>0</v>
      </c>
      <c r="P194" s="71">
        <v>266643.8</v>
      </c>
      <c r="Q194" s="71">
        <v>0</v>
      </c>
    </row>
    <row r="195" spans="1:17" ht="11.25">
      <c r="A195" s="66" t="s">
        <v>286</v>
      </c>
      <c r="B195" s="66" t="s">
        <v>291</v>
      </c>
      <c r="C195" s="66" t="s">
        <v>291</v>
      </c>
      <c r="D195" s="66" t="s">
        <v>268</v>
      </c>
      <c r="E195" s="66" t="s">
        <v>269</v>
      </c>
      <c r="F195" s="71">
        <f t="shared" si="19"/>
        <v>2750000</v>
      </c>
      <c r="G195" s="71">
        <f t="shared" si="20"/>
        <v>0</v>
      </c>
      <c r="H195" s="71">
        <v>0</v>
      </c>
      <c r="I195" s="71">
        <v>0</v>
      </c>
      <c r="J195" s="71">
        <v>0</v>
      </c>
      <c r="K195" s="71">
        <v>0</v>
      </c>
      <c r="L195" s="71">
        <v>0</v>
      </c>
      <c r="M195" s="71">
        <f t="shared" si="21"/>
        <v>2750000</v>
      </c>
      <c r="N195" s="71">
        <v>0</v>
      </c>
      <c r="O195" s="71">
        <v>0</v>
      </c>
      <c r="P195" s="71">
        <v>2750000</v>
      </c>
      <c r="Q195" s="71">
        <v>0</v>
      </c>
    </row>
    <row r="196" spans="1:17" ht="11.25">
      <c r="A196" s="66" t="s">
        <v>296</v>
      </c>
      <c r="B196" s="66" t="s">
        <v>328</v>
      </c>
      <c r="C196" s="66" t="s">
        <v>289</v>
      </c>
      <c r="D196" s="66" t="s">
        <v>270</v>
      </c>
      <c r="E196" s="66" t="s">
        <v>271</v>
      </c>
      <c r="F196" s="71">
        <f t="shared" si="19"/>
        <v>7135738.1500000004</v>
      </c>
      <c r="G196" s="71">
        <f t="shared" si="20"/>
        <v>0</v>
      </c>
      <c r="H196" s="71">
        <v>0</v>
      </c>
      <c r="I196" s="71">
        <v>0</v>
      </c>
      <c r="J196" s="71">
        <v>0</v>
      </c>
      <c r="K196" s="71">
        <v>0</v>
      </c>
      <c r="L196" s="71">
        <v>0</v>
      </c>
      <c r="M196" s="71">
        <f t="shared" si="21"/>
        <v>7135738.1500000004</v>
      </c>
      <c r="N196" s="71">
        <v>0</v>
      </c>
      <c r="O196" s="71">
        <v>0</v>
      </c>
      <c r="P196" s="71">
        <v>7135738.1500000004</v>
      </c>
      <c r="Q196" s="71">
        <v>0</v>
      </c>
    </row>
    <row r="197" spans="1:17" ht="11.25">
      <c r="A197" s="66" t="s">
        <v>296</v>
      </c>
      <c r="B197" s="66" t="s">
        <v>329</v>
      </c>
      <c r="C197" s="66" t="s">
        <v>287</v>
      </c>
      <c r="D197" s="66" t="s">
        <v>270</v>
      </c>
      <c r="E197" s="66" t="s">
        <v>271</v>
      </c>
      <c r="F197" s="71">
        <f t="shared" si="19"/>
        <v>1595131.68</v>
      </c>
      <c r="G197" s="71">
        <f t="shared" si="20"/>
        <v>1559831.68</v>
      </c>
      <c r="H197" s="71">
        <v>1449217.02</v>
      </c>
      <c r="I197" s="71">
        <v>0</v>
      </c>
      <c r="J197" s="71">
        <v>64514.66</v>
      </c>
      <c r="K197" s="71">
        <v>0</v>
      </c>
      <c r="L197" s="71">
        <v>46100</v>
      </c>
      <c r="M197" s="71">
        <f t="shared" si="21"/>
        <v>35300</v>
      </c>
      <c r="N197" s="71">
        <v>0</v>
      </c>
      <c r="O197" s="71">
        <v>0</v>
      </c>
      <c r="P197" s="71">
        <v>35300</v>
      </c>
      <c r="Q197" s="71">
        <v>0</v>
      </c>
    </row>
    <row r="198" spans="1:17" ht="11.25">
      <c r="A198" s="66" t="s">
        <v>296</v>
      </c>
      <c r="B198" s="66" t="s">
        <v>292</v>
      </c>
      <c r="C198" s="66" t="s">
        <v>287</v>
      </c>
      <c r="D198" s="66" t="s">
        <v>270</v>
      </c>
      <c r="E198" s="66" t="s">
        <v>271</v>
      </c>
      <c r="F198" s="71">
        <f t="shared" si="19"/>
        <v>3000000</v>
      </c>
      <c r="G198" s="71">
        <f t="shared" si="20"/>
        <v>0</v>
      </c>
      <c r="H198" s="71">
        <v>0</v>
      </c>
      <c r="I198" s="71">
        <v>0</v>
      </c>
      <c r="J198" s="71">
        <v>0</v>
      </c>
      <c r="K198" s="71">
        <v>0</v>
      </c>
      <c r="L198" s="71">
        <v>0</v>
      </c>
      <c r="M198" s="71">
        <f t="shared" si="21"/>
        <v>3000000</v>
      </c>
      <c r="N198" s="71">
        <v>0</v>
      </c>
      <c r="O198" s="71">
        <v>0</v>
      </c>
      <c r="P198" s="71">
        <v>3000000</v>
      </c>
      <c r="Q198" s="71">
        <v>0</v>
      </c>
    </row>
    <row r="199" spans="1:17" ht="11.25">
      <c r="A199" s="66" t="s">
        <v>296</v>
      </c>
      <c r="B199" s="66" t="s">
        <v>291</v>
      </c>
      <c r="C199" s="66" t="s">
        <v>287</v>
      </c>
      <c r="D199" s="66" t="s">
        <v>270</v>
      </c>
      <c r="E199" s="66" t="s">
        <v>271</v>
      </c>
      <c r="F199" s="71">
        <f t="shared" si="19"/>
        <v>450000</v>
      </c>
      <c r="G199" s="71">
        <f t="shared" si="20"/>
        <v>0</v>
      </c>
      <c r="H199" s="71">
        <v>0</v>
      </c>
      <c r="I199" s="71">
        <v>0</v>
      </c>
      <c r="J199" s="71">
        <v>0</v>
      </c>
      <c r="K199" s="71">
        <v>0</v>
      </c>
      <c r="L199" s="71">
        <v>0</v>
      </c>
      <c r="M199" s="71">
        <f t="shared" si="21"/>
        <v>450000</v>
      </c>
      <c r="N199" s="71">
        <v>0</v>
      </c>
      <c r="O199" s="71">
        <v>0</v>
      </c>
      <c r="P199" s="71">
        <v>450000</v>
      </c>
      <c r="Q199" s="71">
        <v>0</v>
      </c>
    </row>
    <row r="200" spans="1:17" ht="11.25">
      <c r="A200" s="66" t="s">
        <v>387</v>
      </c>
      <c r="B200" s="66" t="s">
        <v>388</v>
      </c>
      <c r="C200" s="66" t="s">
        <v>389</v>
      </c>
      <c r="D200" s="66" t="s">
        <v>270</v>
      </c>
      <c r="E200" s="66" t="s">
        <v>271</v>
      </c>
      <c r="F200" s="71">
        <f t="shared" ref="F200" si="38">G200+M200</f>
        <v>180000</v>
      </c>
      <c r="G200" s="71">
        <f t="shared" ref="G200" si="39">H200+I200+J200+K200+L200</f>
        <v>0</v>
      </c>
      <c r="H200" s="71">
        <v>0</v>
      </c>
      <c r="I200" s="71">
        <v>0</v>
      </c>
      <c r="J200" s="71">
        <v>0</v>
      </c>
      <c r="K200" s="71">
        <v>0</v>
      </c>
      <c r="L200" s="71">
        <v>0</v>
      </c>
      <c r="M200" s="71">
        <f t="shared" ref="M200" si="40">N200+O200+P200+Q200</f>
        <v>180000</v>
      </c>
      <c r="N200" s="71">
        <v>0</v>
      </c>
      <c r="O200" s="71">
        <v>0</v>
      </c>
      <c r="P200" s="71">
        <v>180000</v>
      </c>
      <c r="Q200" s="71">
        <v>0</v>
      </c>
    </row>
    <row r="201" spans="1:17" ht="11.25">
      <c r="A201" s="66" t="s">
        <v>301</v>
      </c>
      <c r="B201" s="66" t="s">
        <v>293</v>
      </c>
      <c r="C201" s="66" t="s">
        <v>291</v>
      </c>
      <c r="D201" s="66" t="s">
        <v>272</v>
      </c>
      <c r="E201" s="66" t="s">
        <v>273</v>
      </c>
      <c r="F201" s="71">
        <f t="shared" si="19"/>
        <v>600000</v>
      </c>
      <c r="G201" s="71">
        <f t="shared" si="20"/>
        <v>0</v>
      </c>
      <c r="H201" s="71">
        <v>0</v>
      </c>
      <c r="I201" s="71">
        <v>0</v>
      </c>
      <c r="J201" s="71">
        <v>0</v>
      </c>
      <c r="K201" s="71">
        <v>0</v>
      </c>
      <c r="L201" s="71">
        <v>0</v>
      </c>
      <c r="M201" s="71">
        <f t="shared" si="21"/>
        <v>600000</v>
      </c>
      <c r="N201" s="71">
        <v>0</v>
      </c>
      <c r="O201" s="71">
        <v>0</v>
      </c>
      <c r="P201" s="71">
        <v>600000</v>
      </c>
      <c r="Q201" s="71">
        <v>0</v>
      </c>
    </row>
    <row r="202" spans="1:17" ht="11.25">
      <c r="A202" s="66" t="s">
        <v>301</v>
      </c>
      <c r="B202" s="66" t="s">
        <v>330</v>
      </c>
      <c r="C202" s="66" t="s">
        <v>287</v>
      </c>
      <c r="D202" s="66" t="s">
        <v>272</v>
      </c>
      <c r="E202" s="66" t="s">
        <v>273</v>
      </c>
      <c r="F202" s="71">
        <f t="shared" si="19"/>
        <v>1612618.99</v>
      </c>
      <c r="G202" s="71">
        <f t="shared" si="20"/>
        <v>1529618.99</v>
      </c>
      <c r="H202" s="71">
        <v>1370134.03</v>
      </c>
      <c r="I202" s="71">
        <v>0</v>
      </c>
      <c r="J202" s="71">
        <v>97684.96</v>
      </c>
      <c r="K202" s="71">
        <v>0</v>
      </c>
      <c r="L202" s="71">
        <v>61800</v>
      </c>
      <c r="M202" s="71">
        <f t="shared" si="21"/>
        <v>83000</v>
      </c>
      <c r="N202" s="71">
        <v>0</v>
      </c>
      <c r="O202" s="71">
        <v>0</v>
      </c>
      <c r="P202" s="71">
        <v>83000</v>
      </c>
      <c r="Q202" s="71">
        <v>0</v>
      </c>
    </row>
    <row r="203" spans="1:17" ht="11.25">
      <c r="A203" s="66" t="s">
        <v>286</v>
      </c>
      <c r="B203" s="66" t="s">
        <v>291</v>
      </c>
      <c r="C203" s="66" t="s">
        <v>291</v>
      </c>
      <c r="D203" s="66" t="s">
        <v>274</v>
      </c>
      <c r="E203" s="66" t="s">
        <v>275</v>
      </c>
      <c r="F203" s="71">
        <f t="shared" si="19"/>
        <v>1818468.24</v>
      </c>
      <c r="G203" s="71">
        <f t="shared" si="20"/>
        <v>1650668.24</v>
      </c>
      <c r="H203" s="71">
        <v>1493552.08</v>
      </c>
      <c r="I203" s="71">
        <v>0</v>
      </c>
      <c r="J203" s="71">
        <v>86916.160000000003</v>
      </c>
      <c r="K203" s="71">
        <v>0</v>
      </c>
      <c r="L203" s="71">
        <v>70200</v>
      </c>
      <c r="M203" s="71">
        <f t="shared" si="21"/>
        <v>167800</v>
      </c>
      <c r="N203" s="71">
        <v>0</v>
      </c>
      <c r="O203" s="71">
        <v>0</v>
      </c>
      <c r="P203" s="71">
        <v>167800</v>
      </c>
      <c r="Q203" s="71">
        <v>0</v>
      </c>
    </row>
    <row r="204" spans="1:17" ht="11.25">
      <c r="A204" s="66" t="s">
        <v>319</v>
      </c>
      <c r="B204" s="66" t="s">
        <v>287</v>
      </c>
      <c r="C204" s="66" t="s">
        <v>294</v>
      </c>
      <c r="D204" s="66" t="s">
        <v>276</v>
      </c>
      <c r="E204" s="66" t="s">
        <v>277</v>
      </c>
      <c r="F204" s="71">
        <f t="shared" si="19"/>
        <v>3375525.44</v>
      </c>
      <c r="G204" s="71">
        <f t="shared" si="20"/>
        <v>1622525.44</v>
      </c>
      <c r="H204" s="71">
        <v>1463298.56</v>
      </c>
      <c r="I204" s="71">
        <v>0</v>
      </c>
      <c r="J204" s="71">
        <v>81026.880000000005</v>
      </c>
      <c r="K204" s="71">
        <v>0</v>
      </c>
      <c r="L204" s="71">
        <v>78200</v>
      </c>
      <c r="M204" s="71">
        <f t="shared" si="21"/>
        <v>1753000</v>
      </c>
      <c r="N204" s="71">
        <v>0</v>
      </c>
      <c r="O204" s="71">
        <v>0</v>
      </c>
      <c r="P204" s="71">
        <v>1753000</v>
      </c>
      <c r="Q204" s="71">
        <v>0</v>
      </c>
    </row>
    <row r="205" spans="1:17" ht="11.25">
      <c r="A205" s="66" t="s">
        <v>310</v>
      </c>
      <c r="B205" s="66" t="s">
        <v>290</v>
      </c>
      <c r="C205" s="66" t="s">
        <v>287</v>
      </c>
      <c r="D205" s="66" t="s">
        <v>278</v>
      </c>
      <c r="E205" s="66" t="s">
        <v>279</v>
      </c>
      <c r="F205" s="71">
        <f t="shared" si="19"/>
        <v>1741440.3399999999</v>
      </c>
      <c r="G205" s="71">
        <f t="shared" si="20"/>
        <v>1274440.3399999999</v>
      </c>
      <c r="H205" s="71">
        <v>1136623.68</v>
      </c>
      <c r="I205" s="71">
        <v>0</v>
      </c>
      <c r="J205" s="71">
        <v>86096.66</v>
      </c>
      <c r="K205" s="71">
        <v>0</v>
      </c>
      <c r="L205" s="71">
        <v>51720</v>
      </c>
      <c r="M205" s="71">
        <f t="shared" si="21"/>
        <v>467000</v>
      </c>
      <c r="N205" s="71">
        <v>0</v>
      </c>
      <c r="O205" s="71">
        <v>0</v>
      </c>
      <c r="P205" s="71">
        <v>467000</v>
      </c>
      <c r="Q205" s="71">
        <v>0</v>
      </c>
    </row>
    <row r="206" spans="1:17" ht="11.25">
      <c r="A206" s="66" t="s">
        <v>286</v>
      </c>
      <c r="B206" s="66" t="s">
        <v>290</v>
      </c>
      <c r="C206" s="66" t="s">
        <v>293</v>
      </c>
      <c r="D206" s="66" t="s">
        <v>280</v>
      </c>
      <c r="E206" s="66" t="s">
        <v>281</v>
      </c>
      <c r="F206" s="71">
        <f t="shared" si="19"/>
        <v>1043619.91</v>
      </c>
      <c r="G206" s="71">
        <f t="shared" si="20"/>
        <v>1006839.91</v>
      </c>
      <c r="H206" s="71">
        <v>908776.43</v>
      </c>
      <c r="I206" s="71">
        <v>0</v>
      </c>
      <c r="J206" s="71">
        <v>51563.48</v>
      </c>
      <c r="K206" s="71">
        <v>0</v>
      </c>
      <c r="L206" s="71">
        <v>46500</v>
      </c>
      <c r="M206" s="71">
        <f t="shared" si="21"/>
        <v>36780</v>
      </c>
      <c r="N206" s="71">
        <v>0</v>
      </c>
      <c r="O206" s="71">
        <v>0</v>
      </c>
      <c r="P206" s="71">
        <v>36780</v>
      </c>
      <c r="Q206" s="71">
        <v>0</v>
      </c>
    </row>
    <row r="207" spans="1:17" ht="11.25">
      <c r="A207" s="66" t="s">
        <v>296</v>
      </c>
      <c r="B207" s="66" t="s">
        <v>289</v>
      </c>
      <c r="C207" s="66" t="s">
        <v>289</v>
      </c>
      <c r="D207" s="66" t="s">
        <v>282</v>
      </c>
      <c r="E207" s="66" t="s">
        <v>283</v>
      </c>
      <c r="F207" s="71">
        <f t="shared" si="19"/>
        <v>3914410.55</v>
      </c>
      <c r="G207" s="71">
        <f t="shared" si="20"/>
        <v>3411410.55</v>
      </c>
      <c r="H207" s="71">
        <v>0</v>
      </c>
      <c r="I207" s="71">
        <v>3136965.17</v>
      </c>
      <c r="J207" s="71">
        <v>0</v>
      </c>
      <c r="K207" s="71">
        <v>145985.38</v>
      </c>
      <c r="L207" s="71">
        <v>128460</v>
      </c>
      <c r="M207" s="71">
        <f t="shared" si="21"/>
        <v>503000</v>
      </c>
      <c r="N207" s="71">
        <v>0</v>
      </c>
      <c r="O207" s="71">
        <v>0</v>
      </c>
      <c r="P207" s="71">
        <v>503000</v>
      </c>
      <c r="Q207" s="71">
        <v>0</v>
      </c>
    </row>
    <row r="208" spans="1:17" ht="11.25">
      <c r="A208" s="66" t="s">
        <v>326</v>
      </c>
      <c r="B208" s="66" t="s">
        <v>289</v>
      </c>
      <c r="C208" s="66" t="s">
        <v>287</v>
      </c>
      <c r="D208" s="66" t="s">
        <v>284</v>
      </c>
      <c r="E208" s="66" t="s">
        <v>285</v>
      </c>
      <c r="F208" s="71">
        <f t="shared" si="19"/>
        <v>553171.19999999995</v>
      </c>
      <c r="G208" s="71">
        <f t="shared" si="20"/>
        <v>553171.19999999995</v>
      </c>
      <c r="H208" s="71">
        <v>553171.19999999995</v>
      </c>
      <c r="I208" s="71">
        <v>0</v>
      </c>
      <c r="J208" s="71">
        <v>0</v>
      </c>
      <c r="K208" s="71">
        <v>0</v>
      </c>
      <c r="L208" s="71">
        <v>0</v>
      </c>
      <c r="M208" s="71">
        <f t="shared" si="21"/>
        <v>0</v>
      </c>
      <c r="N208" s="71">
        <v>0</v>
      </c>
      <c r="O208" s="71">
        <v>0</v>
      </c>
      <c r="P208" s="71">
        <v>0</v>
      </c>
      <c r="Q208" s="71">
        <v>0</v>
      </c>
    </row>
  </sheetData>
  <autoFilter ref="A8:IS208"/>
  <mergeCells count="16">
    <mergeCell ref="Q4:Q5"/>
    <mergeCell ref="A3:C4"/>
    <mergeCell ref="D3:D5"/>
    <mergeCell ref="E3:E5"/>
    <mergeCell ref="F3:F5"/>
    <mergeCell ref="M3:Q3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0" type="noConversion"/>
  <pageMargins left="0.31496062992125984" right="0.31496062992125984" top="0.35433070866141736" bottom="0.35433070866141736" header="0.31496062992125984" footer="0.31496062992125984"/>
  <pageSetup paperSize="9" scale="73" fitToHeight="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1"/>
  <sheetViews>
    <sheetView workbookViewId="0"/>
  </sheetViews>
  <sheetFormatPr defaultRowHeight="12.75" customHeight="1"/>
  <cols>
    <col min="1" max="1" width="32.5" style="69" customWidth="1"/>
    <col min="2" max="2" width="20.6640625" style="69" customWidth="1"/>
    <col min="3" max="3" width="37.1640625" style="69" customWidth="1"/>
    <col min="4" max="4" width="21.83203125" style="69" customWidth="1"/>
    <col min="5" max="5" width="26.83203125" style="69" customWidth="1"/>
    <col min="6" max="6" width="23" style="69" customWidth="1"/>
    <col min="7" max="254" width="9.1640625" style="69" customWidth="1"/>
    <col min="255" max="16384" width="9.33203125" style="69"/>
  </cols>
  <sheetData>
    <row r="1" spans="1:6" ht="20.25">
      <c r="A1" s="40" t="s">
        <v>395</v>
      </c>
      <c r="B1" s="40"/>
      <c r="C1" s="40"/>
      <c r="D1" s="40"/>
      <c r="E1" s="40"/>
      <c r="F1" s="40"/>
    </row>
    <row r="2" spans="1:6" ht="11.25">
      <c r="F2" s="42" t="s">
        <v>65</v>
      </c>
    </row>
    <row r="3" spans="1:6" ht="13.5" customHeight="1">
      <c r="A3" s="140" t="s">
        <v>3</v>
      </c>
      <c r="B3" s="141"/>
      <c r="C3" s="142" t="s">
        <v>77</v>
      </c>
      <c r="D3" s="143"/>
      <c r="E3" s="142" t="s">
        <v>78</v>
      </c>
      <c r="F3" s="143"/>
    </row>
    <row r="4" spans="1:6" ht="13.5" customHeight="1">
      <c r="A4" s="81" t="s">
        <v>33</v>
      </c>
      <c r="B4" s="82" t="s">
        <v>34</v>
      </c>
      <c r="C4" s="83" t="s">
        <v>36</v>
      </c>
      <c r="D4" s="38" t="s">
        <v>34</v>
      </c>
      <c r="E4" s="81" t="s">
        <v>37</v>
      </c>
      <c r="F4" s="82" t="s">
        <v>34</v>
      </c>
    </row>
    <row r="5" spans="1:6" s="70" customFormat="1" ht="13.5" customHeight="1">
      <c r="A5" s="29" t="s">
        <v>2</v>
      </c>
      <c r="B5" s="71">
        <v>969388300</v>
      </c>
      <c r="C5" s="57" t="s">
        <v>87</v>
      </c>
      <c r="D5" s="58">
        <v>246454323</v>
      </c>
      <c r="E5" s="29" t="s">
        <v>29</v>
      </c>
      <c r="F5" s="71">
        <v>310398317.24000001</v>
      </c>
    </row>
    <row r="6" spans="1:6" s="70" customFormat="1" ht="13.5" customHeight="1">
      <c r="A6" s="29" t="s">
        <v>69</v>
      </c>
      <c r="B6" s="71">
        <v>0</v>
      </c>
      <c r="C6" s="57" t="s">
        <v>88</v>
      </c>
      <c r="D6" s="58">
        <v>0</v>
      </c>
      <c r="E6" s="29" t="s">
        <v>55</v>
      </c>
      <c r="F6" s="71">
        <v>236739199.34</v>
      </c>
    </row>
    <row r="7" spans="1:6" s="70" customFormat="1" ht="13.5" customHeight="1">
      <c r="A7" s="29" t="s">
        <v>70</v>
      </c>
      <c r="B7" s="71">
        <v>0</v>
      </c>
      <c r="C7" s="57" t="s">
        <v>89</v>
      </c>
      <c r="D7" s="58">
        <v>0</v>
      </c>
      <c r="E7" s="29" t="s">
        <v>56</v>
      </c>
      <c r="F7" s="71">
        <v>41659524.979999997</v>
      </c>
    </row>
    <row r="8" spans="1:6" s="70" customFormat="1" ht="13.5" customHeight="1">
      <c r="A8" s="29" t="s">
        <v>71</v>
      </c>
      <c r="B8" s="71">
        <v>0</v>
      </c>
      <c r="C8" s="57" t="s">
        <v>90</v>
      </c>
      <c r="D8" s="58">
        <v>100723637.40000001</v>
      </c>
      <c r="E8" s="29" t="s">
        <v>57</v>
      </c>
      <c r="F8" s="71">
        <v>19183107.43</v>
      </c>
    </row>
    <row r="9" spans="1:6" s="70" customFormat="1" ht="13.5" customHeight="1">
      <c r="A9" s="29" t="s">
        <v>72</v>
      </c>
      <c r="B9" s="71">
        <v>0</v>
      </c>
      <c r="C9" s="57" t="s">
        <v>91</v>
      </c>
      <c r="D9" s="58">
        <v>194033483.87</v>
      </c>
      <c r="E9" s="29" t="s">
        <v>58</v>
      </c>
      <c r="F9" s="71">
        <v>1883305.49</v>
      </c>
    </row>
    <row r="10" spans="1:6" s="70" customFormat="1" ht="13.5" customHeight="1">
      <c r="A10" s="29" t="s">
        <v>64</v>
      </c>
      <c r="B10" s="71">
        <v>0</v>
      </c>
      <c r="C10" s="57" t="s">
        <v>92</v>
      </c>
      <c r="D10" s="58">
        <v>372000</v>
      </c>
      <c r="E10" s="29" t="s">
        <v>38</v>
      </c>
      <c r="F10" s="71">
        <v>10933180</v>
      </c>
    </row>
    <row r="11" spans="1:6" s="70" customFormat="1" ht="13.5" customHeight="1">
      <c r="A11" s="29" t="s">
        <v>73</v>
      </c>
      <c r="B11" s="71">
        <v>36996539.539999999</v>
      </c>
      <c r="C11" s="57" t="s">
        <v>93</v>
      </c>
      <c r="D11" s="58">
        <v>14965415.92</v>
      </c>
      <c r="E11" s="29" t="s">
        <v>28</v>
      </c>
      <c r="F11" s="71">
        <f>F13+F14</f>
        <v>695986522.29999995</v>
      </c>
    </row>
    <row r="12" spans="1:6" s="70" customFormat="1" ht="13.5" customHeight="1">
      <c r="A12" s="34"/>
      <c r="B12" s="71"/>
      <c r="C12" s="57" t="s">
        <v>94</v>
      </c>
      <c r="D12" s="58">
        <v>34751035.149999999</v>
      </c>
      <c r="E12" s="29" t="s">
        <v>39</v>
      </c>
      <c r="F12" s="71">
        <v>0</v>
      </c>
    </row>
    <row r="13" spans="1:6" s="70" customFormat="1" ht="13.5" customHeight="1">
      <c r="A13" s="34"/>
      <c r="B13" s="32"/>
      <c r="C13" s="57" t="s">
        <v>95</v>
      </c>
      <c r="D13" s="58">
        <v>57446873.700000003</v>
      </c>
      <c r="E13" s="29" t="s">
        <v>68</v>
      </c>
      <c r="F13" s="71">
        <v>1000000</v>
      </c>
    </row>
    <row r="14" spans="1:6" s="70" customFormat="1" ht="13.5" customHeight="1">
      <c r="A14" s="29"/>
      <c r="B14" s="71"/>
      <c r="C14" s="57" t="s">
        <v>96</v>
      </c>
      <c r="D14" s="58">
        <v>3003000</v>
      </c>
      <c r="E14" s="29" t="s">
        <v>41</v>
      </c>
      <c r="F14" s="71">
        <v>694986522.29999995</v>
      </c>
    </row>
    <row r="15" spans="1:6" s="70" customFormat="1" ht="13.5" customHeight="1">
      <c r="A15" s="29"/>
      <c r="B15" s="71"/>
      <c r="C15" s="57" t="s">
        <v>97</v>
      </c>
      <c r="D15" s="58">
        <v>7295539.04</v>
      </c>
      <c r="E15" s="29" t="s">
        <v>42</v>
      </c>
      <c r="F15" s="59">
        <v>0</v>
      </c>
    </row>
    <row r="16" spans="1:6" s="70" customFormat="1" ht="13.5" customHeight="1">
      <c r="A16" s="29"/>
      <c r="B16" s="71"/>
      <c r="C16" s="57" t="s">
        <v>98</v>
      </c>
      <c r="D16" s="58">
        <v>315031206.99000001</v>
      </c>
      <c r="E16" s="30"/>
      <c r="F16" s="46"/>
    </row>
    <row r="17" spans="1:6" s="70" customFormat="1" ht="13.5" customHeight="1">
      <c r="A17" s="34"/>
      <c r="B17" s="71"/>
      <c r="C17" s="57" t="s">
        <v>99</v>
      </c>
      <c r="D17" s="58">
        <v>12466084.23</v>
      </c>
      <c r="E17" s="30"/>
      <c r="F17" s="60"/>
    </row>
    <row r="18" spans="1:6" s="70" customFormat="1" ht="13.5" customHeight="1">
      <c r="A18" s="34"/>
      <c r="B18" s="71"/>
      <c r="C18" s="57" t="s">
        <v>100</v>
      </c>
      <c r="D18" s="58">
        <v>0</v>
      </c>
      <c r="E18" s="30"/>
      <c r="F18" s="60"/>
    </row>
    <row r="19" spans="1:6" s="70" customFormat="1" ht="13.5" customHeight="1">
      <c r="A19" s="34"/>
      <c r="B19" s="71"/>
      <c r="C19" s="57" t="s">
        <v>101</v>
      </c>
      <c r="D19" s="58">
        <v>0</v>
      </c>
      <c r="E19" s="30"/>
      <c r="F19" s="60"/>
    </row>
    <row r="20" spans="1:6" s="70" customFormat="1" ht="13.5" customHeight="1">
      <c r="A20" s="34"/>
      <c r="B20" s="71"/>
      <c r="C20" s="57" t="s">
        <v>102</v>
      </c>
      <c r="D20" s="58">
        <v>0</v>
      </c>
      <c r="E20" s="30"/>
      <c r="F20" s="60"/>
    </row>
    <row r="21" spans="1:6" s="70" customFormat="1" ht="13.5" customHeight="1">
      <c r="A21" s="34"/>
      <c r="B21" s="71"/>
      <c r="C21" s="57" t="s">
        <v>103</v>
      </c>
      <c r="D21" s="58">
        <v>0</v>
      </c>
      <c r="E21" s="30"/>
      <c r="F21" s="60"/>
    </row>
    <row r="22" spans="1:6" s="70" customFormat="1" ht="13.5" customHeight="1">
      <c r="A22" s="34"/>
      <c r="B22" s="71"/>
      <c r="C22" s="57" t="s">
        <v>104</v>
      </c>
      <c r="D22" s="58">
        <v>3758462.6</v>
      </c>
      <c r="E22" s="30"/>
      <c r="F22" s="37"/>
    </row>
    <row r="23" spans="1:6" s="70" customFormat="1" ht="13.5" customHeight="1">
      <c r="A23" s="34"/>
      <c r="B23" s="28"/>
      <c r="C23" s="57" t="s">
        <v>105</v>
      </c>
      <c r="D23" s="58">
        <v>4233980</v>
      </c>
      <c r="E23" s="30"/>
      <c r="F23" s="37"/>
    </row>
    <row r="24" spans="1:6" s="70" customFormat="1" ht="13.5" customHeight="1">
      <c r="A24" s="34"/>
      <c r="B24" s="28"/>
      <c r="C24" s="57" t="s">
        <v>106</v>
      </c>
      <c r="D24" s="58">
        <v>50000</v>
      </c>
      <c r="E24" s="30"/>
      <c r="F24" s="37"/>
    </row>
    <row r="25" spans="1:6" s="70" customFormat="1" ht="13.5" customHeight="1">
      <c r="A25" s="34"/>
      <c r="B25" s="28"/>
      <c r="C25" s="57" t="s">
        <v>107</v>
      </c>
      <c r="D25" s="58">
        <v>2799797.64</v>
      </c>
      <c r="E25" s="35"/>
      <c r="F25" s="37"/>
    </row>
    <row r="26" spans="1:6" s="70" customFormat="1" ht="13.5" customHeight="1">
      <c r="A26" s="34"/>
      <c r="B26" s="28"/>
      <c r="C26" s="57" t="s">
        <v>108</v>
      </c>
      <c r="D26" s="58">
        <v>9000000</v>
      </c>
      <c r="E26" s="36"/>
      <c r="F26" s="37"/>
    </row>
    <row r="27" spans="1:6" s="70" customFormat="1" ht="13.5" customHeight="1">
      <c r="A27" s="34"/>
      <c r="B27" s="28"/>
      <c r="C27" s="57" t="s">
        <v>109</v>
      </c>
      <c r="D27" s="58">
        <v>0</v>
      </c>
      <c r="E27" s="30"/>
      <c r="F27" s="37"/>
    </row>
    <row r="28" spans="1:6" s="70" customFormat="1" ht="13.5" customHeight="1">
      <c r="A28" s="34"/>
      <c r="B28" s="28"/>
      <c r="C28" s="57" t="s">
        <v>110</v>
      </c>
      <c r="D28" s="58">
        <v>0</v>
      </c>
      <c r="E28" s="30"/>
      <c r="F28" s="37"/>
    </row>
    <row r="29" spans="1:6" s="70" customFormat="1" ht="13.5" customHeight="1">
      <c r="A29" s="34"/>
      <c r="B29" s="28"/>
      <c r="C29" s="57" t="s">
        <v>111</v>
      </c>
      <c r="D29" s="58">
        <v>0</v>
      </c>
      <c r="E29" s="30"/>
      <c r="F29" s="37"/>
    </row>
    <row r="30" spans="1:6" s="70" customFormat="1" ht="13.5" customHeight="1">
      <c r="A30" s="34"/>
      <c r="B30" s="71"/>
      <c r="C30" s="57" t="s">
        <v>112</v>
      </c>
      <c r="D30" s="58">
        <v>0</v>
      </c>
      <c r="E30" s="34"/>
      <c r="F30" s="34"/>
    </row>
    <row r="31" spans="1:6" s="70" customFormat="1" ht="13.5" customHeight="1">
      <c r="A31" s="34"/>
      <c r="B31" s="71"/>
      <c r="C31" s="57" t="s">
        <v>113</v>
      </c>
      <c r="D31" s="58">
        <v>0</v>
      </c>
      <c r="E31" s="34"/>
      <c r="F31" s="34"/>
    </row>
    <row r="32" spans="1:6" s="70" customFormat="1" ht="13.5" customHeight="1">
      <c r="A32" s="26" t="s">
        <v>74</v>
      </c>
      <c r="B32" s="71">
        <f>B5+B6+B7+B8+B9+B10+B11</f>
        <v>1006384839.54</v>
      </c>
      <c r="C32" s="49" t="s">
        <v>75</v>
      </c>
      <c r="D32" s="61">
        <f>SUM(D5:D31)</f>
        <v>1006384839.54</v>
      </c>
      <c r="E32" s="49" t="s">
        <v>75</v>
      </c>
      <c r="F32" s="71">
        <f>F5+F11</f>
        <v>1006384839.54</v>
      </c>
    </row>
    <row r="33" spans="1:6" s="70" customFormat="1" ht="13.5" customHeight="1">
      <c r="A33" s="34" t="s">
        <v>76</v>
      </c>
      <c r="B33" s="71">
        <v>0</v>
      </c>
      <c r="C33" s="60"/>
      <c r="D33" s="71"/>
      <c r="E33" s="60"/>
      <c r="F33" s="71"/>
    </row>
    <row r="34" spans="1:6" s="70" customFormat="1" ht="13.5" customHeight="1">
      <c r="A34" s="34" t="s">
        <v>63</v>
      </c>
      <c r="B34" s="71">
        <v>0</v>
      </c>
      <c r="C34" s="60"/>
      <c r="D34" s="27"/>
      <c r="E34" s="60"/>
      <c r="F34" s="71"/>
    </row>
    <row r="35" spans="1:6" s="70" customFormat="1" ht="13.5" customHeight="1">
      <c r="A35" s="26" t="s">
        <v>11</v>
      </c>
      <c r="B35" s="71">
        <f>B32+B33+B34</f>
        <v>1006384839.54</v>
      </c>
      <c r="C35" s="53" t="s">
        <v>4</v>
      </c>
      <c r="D35" s="32">
        <f>D32</f>
        <v>1006384839.54</v>
      </c>
      <c r="E35" s="53" t="s">
        <v>4</v>
      </c>
      <c r="F35" s="32">
        <f>F32</f>
        <v>1006384839.54</v>
      </c>
    </row>
    <row r="36" spans="1:6" ht="11.25">
      <c r="B36" s="70"/>
      <c r="C36" s="70"/>
      <c r="D36" s="51"/>
      <c r="F36" s="70"/>
    </row>
    <row r="37" spans="1:6" ht="11.25">
      <c r="C37" s="70"/>
      <c r="D37" s="70"/>
      <c r="F37" s="70"/>
    </row>
    <row r="38" spans="1:6" ht="11.25">
      <c r="C38" s="70"/>
      <c r="D38" s="70"/>
      <c r="E38" s="70"/>
    </row>
    <row r="51" spans="2:2" ht="11.25">
      <c r="B51" s="70"/>
    </row>
  </sheetData>
  <mergeCells count="3">
    <mergeCell ref="A3:B3"/>
    <mergeCell ref="C3:D3"/>
    <mergeCell ref="E3:F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B7" sqref="B7"/>
    </sheetView>
  </sheetViews>
  <sheetFormatPr defaultColWidth="9.1640625" defaultRowHeight="12.75" customHeight="1"/>
  <cols>
    <col min="1" max="2" width="40.33203125" style="69" customWidth="1"/>
    <col min="3" max="3" width="40.5" style="69" customWidth="1"/>
    <col min="4" max="4" width="40.33203125" style="69" customWidth="1"/>
    <col min="5" max="252" width="9.1640625" style="69" customWidth="1"/>
    <col min="253" max="16384" width="9.1640625" style="69"/>
  </cols>
  <sheetData>
    <row r="1" spans="1:4" ht="20.25">
      <c r="A1" s="40" t="s">
        <v>396</v>
      </c>
      <c r="B1" s="40"/>
      <c r="C1" s="40"/>
      <c r="D1" s="40"/>
    </row>
    <row r="2" spans="1:4" ht="11.25">
      <c r="D2" s="42" t="s">
        <v>65</v>
      </c>
    </row>
    <row r="3" spans="1:4" ht="18" customHeight="1">
      <c r="A3" s="140" t="s">
        <v>3</v>
      </c>
      <c r="B3" s="140"/>
      <c r="C3" s="41" t="s">
        <v>32</v>
      </c>
      <c r="D3" s="41"/>
    </row>
    <row r="4" spans="1:4" ht="18" customHeight="1">
      <c r="A4" s="81" t="s">
        <v>33</v>
      </c>
      <c r="B4" s="81" t="s">
        <v>34</v>
      </c>
      <c r="C4" s="83" t="s">
        <v>35</v>
      </c>
      <c r="D4" s="82" t="s">
        <v>34</v>
      </c>
    </row>
    <row r="5" spans="1:4" s="70" customFormat="1" ht="18" customHeight="1">
      <c r="A5" s="29" t="s">
        <v>2</v>
      </c>
      <c r="B5" s="71">
        <v>969388300</v>
      </c>
      <c r="C5" s="29" t="s">
        <v>29</v>
      </c>
      <c r="D5" s="62">
        <v>310398317.24000001</v>
      </c>
    </row>
    <row r="6" spans="1:4" s="70" customFormat="1" ht="18" customHeight="1">
      <c r="A6" s="29" t="s">
        <v>69</v>
      </c>
      <c r="B6" s="71">
        <v>0</v>
      </c>
      <c r="C6" s="29" t="s">
        <v>55</v>
      </c>
      <c r="D6" s="62">
        <v>236739199.34</v>
      </c>
    </row>
    <row r="7" spans="1:4" s="70" customFormat="1" ht="18" customHeight="1">
      <c r="A7" s="29" t="s">
        <v>70</v>
      </c>
      <c r="B7" s="71">
        <v>0</v>
      </c>
      <c r="C7" s="29" t="s">
        <v>56</v>
      </c>
      <c r="D7" s="62">
        <v>41659524.979999997</v>
      </c>
    </row>
    <row r="8" spans="1:4" s="70" customFormat="1" ht="18" customHeight="1">
      <c r="A8" s="29" t="s">
        <v>71</v>
      </c>
      <c r="B8" s="71">
        <v>0</v>
      </c>
      <c r="C8" s="29" t="s">
        <v>57</v>
      </c>
      <c r="D8" s="62">
        <v>19183107.43</v>
      </c>
    </row>
    <row r="9" spans="1:4" s="70" customFormat="1" ht="18" customHeight="1">
      <c r="A9" s="29" t="s">
        <v>72</v>
      </c>
      <c r="B9" s="71">
        <v>0</v>
      </c>
      <c r="C9" s="29" t="s">
        <v>58</v>
      </c>
      <c r="D9" s="62">
        <v>1883305.49</v>
      </c>
    </row>
    <row r="10" spans="1:4" s="70" customFormat="1" ht="18" customHeight="1">
      <c r="A10" s="29" t="s">
        <v>64</v>
      </c>
      <c r="B10" s="71">
        <v>0</v>
      </c>
      <c r="C10" s="29" t="s">
        <v>38</v>
      </c>
      <c r="D10" s="62">
        <v>10933180</v>
      </c>
    </row>
    <row r="11" spans="1:4" s="70" customFormat="1" ht="18" customHeight="1">
      <c r="A11" s="29" t="s">
        <v>73</v>
      </c>
      <c r="B11" s="71">
        <v>36996539.539999999</v>
      </c>
      <c r="C11" s="29" t="s">
        <v>28</v>
      </c>
      <c r="D11" s="62">
        <f>D12+D13+D14+D15</f>
        <v>695986522.29999995</v>
      </c>
    </row>
    <row r="12" spans="1:4" s="70" customFormat="1" ht="18" customHeight="1">
      <c r="A12" s="63"/>
      <c r="B12" s="71"/>
      <c r="C12" s="29" t="s">
        <v>39</v>
      </c>
      <c r="D12" s="62">
        <v>0</v>
      </c>
    </row>
    <row r="13" spans="1:4" s="70" customFormat="1" ht="18" customHeight="1">
      <c r="A13" s="34"/>
      <c r="B13" s="32"/>
      <c r="C13" s="29" t="s">
        <v>40</v>
      </c>
      <c r="D13" s="62">
        <v>1000000</v>
      </c>
    </row>
    <row r="14" spans="1:4" s="70" customFormat="1" ht="18" customHeight="1">
      <c r="A14" s="29"/>
      <c r="B14" s="71"/>
      <c r="C14" s="29" t="s">
        <v>41</v>
      </c>
      <c r="D14" s="71">
        <v>694986522.29999995</v>
      </c>
    </row>
    <row r="15" spans="1:4" s="70" customFormat="1" ht="18" customHeight="1">
      <c r="A15" s="29"/>
      <c r="B15" s="71"/>
      <c r="C15" s="29" t="s">
        <v>42</v>
      </c>
      <c r="D15" s="62">
        <v>0</v>
      </c>
    </row>
    <row r="16" spans="1:4" ht="18" customHeight="1">
      <c r="A16" s="39"/>
      <c r="B16" s="48"/>
      <c r="C16" s="29" t="s">
        <v>6</v>
      </c>
      <c r="D16" s="31"/>
    </row>
    <row r="17" spans="1:4" ht="18" customHeight="1">
      <c r="A17" s="31"/>
      <c r="B17" s="48"/>
      <c r="C17" s="39" t="s">
        <v>43</v>
      </c>
      <c r="D17" s="31"/>
    </row>
    <row r="18" spans="1:4" ht="18" customHeight="1">
      <c r="A18" s="31"/>
      <c r="B18" s="48"/>
      <c r="C18" s="29" t="s">
        <v>44</v>
      </c>
      <c r="D18" s="31"/>
    </row>
    <row r="19" spans="1:4" ht="18" customHeight="1">
      <c r="A19" s="31"/>
      <c r="B19" s="48"/>
      <c r="C19" s="39" t="s">
        <v>12</v>
      </c>
      <c r="D19" s="62"/>
    </row>
    <row r="20" spans="1:4" ht="18" customHeight="1">
      <c r="A20" s="31"/>
      <c r="B20" s="48"/>
      <c r="C20" s="39" t="s">
        <v>45</v>
      </c>
      <c r="D20" s="31"/>
    </row>
    <row r="21" spans="1:4" ht="18" customHeight="1">
      <c r="A21" s="31"/>
      <c r="B21" s="48"/>
      <c r="C21" s="39" t="s">
        <v>46</v>
      </c>
      <c r="D21" s="31"/>
    </row>
    <row r="22" spans="1:4" ht="18" customHeight="1">
      <c r="A22" s="31"/>
      <c r="B22" s="48"/>
      <c r="C22" s="29" t="s">
        <v>47</v>
      </c>
      <c r="D22" s="31"/>
    </row>
    <row r="23" spans="1:4" ht="18" customHeight="1">
      <c r="A23" s="31"/>
      <c r="B23" s="50"/>
      <c r="C23" s="29" t="s">
        <v>48</v>
      </c>
      <c r="D23" s="62"/>
    </row>
    <row r="24" spans="1:4" s="70" customFormat="1" ht="18" customHeight="1">
      <c r="A24" s="54" t="s">
        <v>74</v>
      </c>
      <c r="B24" s="28">
        <f>B5+B6+B7+B8+B9+B10+B11</f>
        <v>1006384839.54</v>
      </c>
      <c r="C24" s="54" t="s">
        <v>75</v>
      </c>
      <c r="D24" s="71">
        <f>D5+D11+D19</f>
        <v>1006384839.54</v>
      </c>
    </row>
    <row r="25" spans="1:4" s="70" customFormat="1" ht="18" customHeight="1">
      <c r="A25" s="34" t="s">
        <v>76</v>
      </c>
      <c r="B25" s="28"/>
      <c r="C25" s="29"/>
      <c r="D25" s="34"/>
    </row>
    <row r="26" spans="1:4" s="70" customFormat="1" ht="18" customHeight="1">
      <c r="A26" s="34" t="s">
        <v>63</v>
      </c>
      <c r="B26" s="28">
        <v>0</v>
      </c>
      <c r="C26" s="29"/>
      <c r="D26" s="64"/>
    </row>
    <row r="27" spans="1:4" s="70" customFormat="1" ht="18" customHeight="1">
      <c r="A27" s="26" t="s">
        <v>11</v>
      </c>
      <c r="B27" s="71">
        <f>B24+B25+B26</f>
        <v>1006384839.54</v>
      </c>
      <c r="C27" s="26" t="s">
        <v>4</v>
      </c>
      <c r="D27" s="65">
        <f>D24</f>
        <v>1006384839.54</v>
      </c>
    </row>
    <row r="28" spans="1:4" ht="11.25">
      <c r="B28" s="70"/>
    </row>
    <row r="43" spans="2:2" ht="11.25">
      <c r="B43" s="70"/>
    </row>
  </sheetData>
  <mergeCells count="1">
    <mergeCell ref="A3:B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92"/>
  <sheetViews>
    <sheetView workbookViewId="0">
      <selection activeCell="F23" sqref="F23"/>
    </sheetView>
  </sheetViews>
  <sheetFormatPr defaultColWidth="9.1640625" defaultRowHeight="18" customHeight="1"/>
  <cols>
    <col min="1" max="1" width="12.5" style="18" customWidth="1"/>
    <col min="2" max="2" width="50.1640625" style="18" customWidth="1"/>
    <col min="3" max="3" width="19.33203125" style="17" customWidth="1"/>
    <col min="4" max="4" width="19" style="17" customWidth="1"/>
    <col min="5" max="5" width="7.83203125" style="17" customWidth="1"/>
    <col min="6" max="6" width="11.33203125" style="17" customWidth="1"/>
    <col min="7" max="7" width="9.83203125" style="18" customWidth="1"/>
    <col min="8" max="8" width="9.33203125" style="18" customWidth="1"/>
    <col min="9" max="9" width="13.83203125" style="18" customWidth="1"/>
    <col min="10" max="10" width="17" style="18" customWidth="1"/>
    <col min="11" max="11" width="15.33203125" style="18" customWidth="1"/>
    <col min="12" max="12" width="10.1640625" style="18" customWidth="1"/>
    <col min="13" max="249" width="9" style="18" customWidth="1"/>
    <col min="250" max="250" width="9.1640625" style="22" customWidth="1"/>
    <col min="251" max="16384" width="9.1640625" style="22"/>
  </cols>
  <sheetData>
    <row r="1" spans="1:249" ht="20.25">
      <c r="A1" s="25" t="s">
        <v>332</v>
      </c>
      <c r="B1" s="25"/>
      <c r="C1" s="25"/>
      <c r="D1" s="25"/>
      <c r="E1" s="25"/>
      <c r="F1" s="25"/>
      <c r="G1" s="25"/>
      <c r="H1" s="25"/>
      <c r="I1" s="25"/>
      <c r="J1" s="56"/>
      <c r="K1" s="56"/>
      <c r="L1" s="56"/>
    </row>
    <row r="2" spans="1:249" ht="11.25">
      <c r="C2" s="3"/>
      <c r="D2" s="2"/>
      <c r="E2" s="2"/>
      <c r="F2" s="2"/>
      <c r="G2" s="2"/>
      <c r="H2" s="2"/>
      <c r="L2" s="47" t="s">
        <v>67</v>
      </c>
    </row>
    <row r="3" spans="1:249" ht="11.25">
      <c r="A3" s="145" t="s">
        <v>18</v>
      </c>
      <c r="B3" s="145" t="s">
        <v>25</v>
      </c>
      <c r="C3" s="145" t="s">
        <v>27</v>
      </c>
      <c r="D3" s="146" t="s">
        <v>79</v>
      </c>
      <c r="E3" s="146" t="s">
        <v>80</v>
      </c>
      <c r="F3" s="146" t="s">
        <v>81</v>
      </c>
      <c r="G3" s="146" t="s">
        <v>82</v>
      </c>
      <c r="H3" s="146" t="s">
        <v>83</v>
      </c>
      <c r="I3" s="148" t="s">
        <v>66</v>
      </c>
      <c r="J3" s="149" t="s">
        <v>84</v>
      </c>
      <c r="K3" s="144" t="s">
        <v>85</v>
      </c>
      <c r="L3" s="144" t="s">
        <v>86</v>
      </c>
    </row>
    <row r="4" spans="1:249" ht="11.25">
      <c r="A4" s="145"/>
      <c r="B4" s="145"/>
      <c r="C4" s="145"/>
      <c r="D4" s="145"/>
      <c r="E4" s="145"/>
      <c r="F4" s="147"/>
      <c r="G4" s="145"/>
      <c r="H4" s="145"/>
      <c r="I4" s="145"/>
      <c r="J4" s="149"/>
      <c r="K4" s="144"/>
      <c r="L4" s="144"/>
    </row>
    <row r="5" spans="1:249" ht="11.25">
      <c r="A5" s="13" t="s">
        <v>22</v>
      </c>
      <c r="B5" s="80" t="s">
        <v>22</v>
      </c>
      <c r="C5" s="13">
        <v>1</v>
      </c>
      <c r="D5" s="13">
        <v>2</v>
      </c>
      <c r="E5" s="13">
        <v>3</v>
      </c>
      <c r="F5" s="80" t="s">
        <v>51</v>
      </c>
      <c r="G5" s="13" t="s">
        <v>52</v>
      </c>
      <c r="H5" s="13" t="s">
        <v>53</v>
      </c>
      <c r="I5" s="80" t="s">
        <v>54</v>
      </c>
      <c r="J5" s="55">
        <v>8</v>
      </c>
      <c r="K5" s="55">
        <v>9</v>
      </c>
      <c r="L5" s="55">
        <v>10</v>
      </c>
    </row>
    <row r="6" spans="1:249" s="21" customFormat="1" ht="11.25">
      <c r="A6" s="66"/>
      <c r="B6" s="66" t="s">
        <v>13</v>
      </c>
      <c r="C6" s="71">
        <f>D6+E6+F6+G6+H6+I6+J6+K6+L6</f>
        <v>1006384839.54</v>
      </c>
      <c r="D6" s="71">
        <v>969388300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  <c r="J6" s="67">
        <v>36996539.539999999</v>
      </c>
      <c r="K6" s="67">
        <v>0</v>
      </c>
      <c r="L6" s="68">
        <v>0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</row>
    <row r="7" spans="1:249" ht="11.25">
      <c r="A7" s="66" t="s">
        <v>114</v>
      </c>
      <c r="B7" s="66" t="s">
        <v>115</v>
      </c>
      <c r="C7" s="71">
        <f t="shared" ref="C7:C70" si="0">D7+E7+F7+G7+H7+I7+J7+K7+L7</f>
        <v>1006384839.54</v>
      </c>
      <c r="D7" s="71">
        <v>969388300</v>
      </c>
      <c r="E7" s="71">
        <v>0</v>
      </c>
      <c r="F7" s="71">
        <v>0</v>
      </c>
      <c r="G7" s="71">
        <v>0</v>
      </c>
      <c r="H7" s="71">
        <v>0</v>
      </c>
      <c r="I7" s="71">
        <v>0</v>
      </c>
      <c r="J7" s="67">
        <v>36996539.539999999</v>
      </c>
      <c r="K7" s="67">
        <v>0</v>
      </c>
      <c r="L7" s="68">
        <v>0</v>
      </c>
    </row>
    <row r="8" spans="1:249" ht="11.25">
      <c r="A8" s="66" t="s">
        <v>116</v>
      </c>
      <c r="B8" s="66" t="s">
        <v>117</v>
      </c>
      <c r="C8" s="71">
        <f t="shared" si="0"/>
        <v>5498698.2199999997</v>
      </c>
      <c r="D8" s="71">
        <v>5498698.2199999997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67">
        <v>0</v>
      </c>
      <c r="K8" s="67">
        <v>0</v>
      </c>
      <c r="L8" s="68">
        <v>0</v>
      </c>
    </row>
    <row r="9" spans="1:249" ht="11.25">
      <c r="A9" s="66" t="s">
        <v>118</v>
      </c>
      <c r="B9" s="66" t="s">
        <v>119</v>
      </c>
      <c r="C9" s="71">
        <f t="shared" si="0"/>
        <v>2981151.45</v>
      </c>
      <c r="D9" s="71">
        <v>2981151.45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67">
        <v>0</v>
      </c>
      <c r="K9" s="67">
        <v>0</v>
      </c>
      <c r="L9" s="68">
        <v>0</v>
      </c>
    </row>
    <row r="10" spans="1:249" ht="11.25">
      <c r="A10" s="66" t="s">
        <v>120</v>
      </c>
      <c r="B10" s="66" t="s">
        <v>121</v>
      </c>
      <c r="C10" s="71">
        <f t="shared" si="0"/>
        <v>5033406.8499999996</v>
      </c>
      <c r="D10" s="71">
        <v>5033406.8499999996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67">
        <v>0</v>
      </c>
      <c r="K10" s="67">
        <v>0</v>
      </c>
      <c r="L10" s="68">
        <v>0</v>
      </c>
    </row>
    <row r="11" spans="1:249" ht="11.25">
      <c r="A11" s="66" t="s">
        <v>122</v>
      </c>
      <c r="B11" s="66" t="s">
        <v>123</v>
      </c>
      <c r="C11" s="71">
        <f t="shared" si="0"/>
        <v>1539209.21</v>
      </c>
      <c r="D11" s="71">
        <v>1539209.21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67">
        <v>0</v>
      </c>
      <c r="K11" s="67">
        <v>0</v>
      </c>
      <c r="L11" s="68">
        <v>0</v>
      </c>
    </row>
    <row r="12" spans="1:249" ht="11.25">
      <c r="A12" s="66" t="s">
        <v>124</v>
      </c>
      <c r="B12" s="66" t="s">
        <v>125</v>
      </c>
      <c r="C12" s="71">
        <f t="shared" si="0"/>
        <v>9868209.6199999992</v>
      </c>
      <c r="D12" s="71">
        <v>9868209.6199999992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67">
        <v>0</v>
      </c>
      <c r="K12" s="67">
        <v>0</v>
      </c>
      <c r="L12" s="68">
        <v>0</v>
      </c>
    </row>
    <row r="13" spans="1:249" ht="11.25">
      <c r="A13" s="66" t="s">
        <v>126</v>
      </c>
      <c r="B13" s="66" t="s">
        <v>127</v>
      </c>
      <c r="C13" s="71">
        <f t="shared" si="0"/>
        <v>10574386.529999999</v>
      </c>
      <c r="D13" s="71">
        <v>10574386.529999999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67">
        <v>0</v>
      </c>
      <c r="K13" s="67">
        <v>0</v>
      </c>
      <c r="L13" s="68">
        <v>0</v>
      </c>
    </row>
    <row r="14" spans="1:249" ht="11.25">
      <c r="A14" s="66" t="s">
        <v>128</v>
      </c>
      <c r="B14" s="66" t="s">
        <v>129</v>
      </c>
      <c r="C14" s="71">
        <f t="shared" si="0"/>
        <v>8815523.1600000001</v>
      </c>
      <c r="D14" s="71">
        <v>8815523.1600000001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67">
        <v>0</v>
      </c>
      <c r="K14" s="67">
        <v>0</v>
      </c>
      <c r="L14" s="68">
        <v>0</v>
      </c>
    </row>
    <row r="15" spans="1:249" ht="11.25">
      <c r="A15" s="66" t="s">
        <v>130</v>
      </c>
      <c r="B15" s="66" t="s">
        <v>131</v>
      </c>
      <c r="C15" s="71">
        <f t="shared" si="0"/>
        <v>9059184.5899999999</v>
      </c>
      <c r="D15" s="71">
        <v>9059184.5899999999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67">
        <v>0</v>
      </c>
      <c r="K15" s="67">
        <v>0</v>
      </c>
      <c r="L15" s="68">
        <v>0</v>
      </c>
    </row>
    <row r="16" spans="1:249" ht="11.25">
      <c r="A16" s="66" t="s">
        <v>132</v>
      </c>
      <c r="B16" s="66" t="s">
        <v>133</v>
      </c>
      <c r="C16" s="71">
        <f t="shared" si="0"/>
        <v>11144188.119999999</v>
      </c>
      <c r="D16" s="71">
        <v>11144188.119999999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67">
        <v>0</v>
      </c>
      <c r="K16" s="67">
        <v>0</v>
      </c>
      <c r="L16" s="68">
        <v>0</v>
      </c>
    </row>
    <row r="17" spans="1:12" ht="11.25">
      <c r="A17" s="66" t="s">
        <v>134</v>
      </c>
      <c r="B17" s="66" t="s">
        <v>135</v>
      </c>
      <c r="C17" s="71">
        <f t="shared" si="0"/>
        <v>10583634.699999999</v>
      </c>
      <c r="D17" s="71">
        <v>10583634.699999999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67">
        <v>0</v>
      </c>
      <c r="K17" s="67">
        <v>0</v>
      </c>
      <c r="L17" s="68">
        <v>0</v>
      </c>
    </row>
    <row r="18" spans="1:12" ht="11.25">
      <c r="A18" s="66" t="s">
        <v>136</v>
      </c>
      <c r="B18" s="66" t="s">
        <v>137</v>
      </c>
      <c r="C18" s="71">
        <f t="shared" si="0"/>
        <v>11847165.869999999</v>
      </c>
      <c r="D18" s="71">
        <v>11847165.869999999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67">
        <v>0</v>
      </c>
      <c r="K18" s="67">
        <v>0</v>
      </c>
      <c r="L18" s="68">
        <v>0</v>
      </c>
    </row>
    <row r="19" spans="1:12" ht="11.25">
      <c r="A19" s="66" t="s">
        <v>138</v>
      </c>
      <c r="B19" s="66" t="s">
        <v>139</v>
      </c>
      <c r="C19" s="71">
        <f t="shared" si="0"/>
        <v>12286289.91</v>
      </c>
      <c r="D19" s="71">
        <v>12286289.91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67">
        <v>0</v>
      </c>
      <c r="K19" s="67">
        <v>0</v>
      </c>
      <c r="L19" s="68">
        <v>0</v>
      </c>
    </row>
    <row r="20" spans="1:12" ht="11.25">
      <c r="A20" s="66" t="s">
        <v>140</v>
      </c>
      <c r="B20" s="66" t="s">
        <v>141</v>
      </c>
      <c r="C20" s="71">
        <f t="shared" si="0"/>
        <v>4811431.12</v>
      </c>
      <c r="D20" s="71">
        <v>4811431.12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67">
        <v>0</v>
      </c>
      <c r="K20" s="67">
        <v>0</v>
      </c>
      <c r="L20" s="68">
        <v>0</v>
      </c>
    </row>
    <row r="21" spans="1:12" ht="11.25">
      <c r="A21" s="66" t="s">
        <v>142</v>
      </c>
      <c r="B21" s="66" t="s">
        <v>143</v>
      </c>
      <c r="C21" s="71">
        <f t="shared" si="0"/>
        <v>155014967.31</v>
      </c>
      <c r="D21" s="71">
        <v>128017996.31999999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67">
        <v>26996970.989999998</v>
      </c>
      <c r="K21" s="67">
        <v>0</v>
      </c>
      <c r="L21" s="68">
        <v>0</v>
      </c>
    </row>
    <row r="22" spans="1:12" ht="11.25">
      <c r="A22" s="66" t="s">
        <v>144</v>
      </c>
      <c r="B22" s="66" t="s">
        <v>145</v>
      </c>
      <c r="C22" s="71">
        <f t="shared" si="0"/>
        <v>5291883.8</v>
      </c>
      <c r="D22" s="71">
        <v>5291883.8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67">
        <v>0</v>
      </c>
      <c r="K22" s="67">
        <v>0</v>
      </c>
      <c r="L22" s="68">
        <v>0</v>
      </c>
    </row>
    <row r="23" spans="1:12" ht="11.25">
      <c r="A23" s="66" t="s">
        <v>146</v>
      </c>
      <c r="B23" s="66" t="s">
        <v>147</v>
      </c>
      <c r="C23" s="71">
        <f t="shared" si="0"/>
        <v>2179520.56</v>
      </c>
      <c r="D23" s="71">
        <v>2179520.56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67">
        <v>0</v>
      </c>
      <c r="K23" s="67">
        <v>0</v>
      </c>
      <c r="L23" s="68">
        <v>0</v>
      </c>
    </row>
    <row r="24" spans="1:12" ht="11.25">
      <c r="A24" s="66" t="s">
        <v>148</v>
      </c>
      <c r="B24" s="66" t="s">
        <v>149</v>
      </c>
      <c r="C24" s="71">
        <f t="shared" si="0"/>
        <v>1299609.29</v>
      </c>
      <c r="D24" s="71">
        <v>1299609.29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67">
        <v>0</v>
      </c>
      <c r="K24" s="67">
        <v>0</v>
      </c>
      <c r="L24" s="68">
        <v>0</v>
      </c>
    </row>
    <row r="25" spans="1:12" ht="11.25">
      <c r="A25" s="66" t="s">
        <v>150</v>
      </c>
      <c r="B25" s="66" t="s">
        <v>151</v>
      </c>
      <c r="C25" s="71">
        <f t="shared" si="0"/>
        <v>725676.37</v>
      </c>
      <c r="D25" s="71">
        <v>725676.37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67">
        <v>0</v>
      </c>
      <c r="K25" s="67">
        <v>0</v>
      </c>
      <c r="L25" s="68">
        <v>0</v>
      </c>
    </row>
    <row r="26" spans="1:12" ht="11.25">
      <c r="A26" s="66" t="s">
        <v>152</v>
      </c>
      <c r="B26" s="66" t="s">
        <v>153</v>
      </c>
      <c r="C26" s="71">
        <f t="shared" si="0"/>
        <v>1128238.25</v>
      </c>
      <c r="D26" s="71">
        <v>1128238.25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67">
        <v>0</v>
      </c>
      <c r="K26" s="67">
        <v>0</v>
      </c>
      <c r="L26" s="68">
        <v>0</v>
      </c>
    </row>
    <row r="27" spans="1:12" ht="11.25">
      <c r="A27" s="66" t="s">
        <v>154</v>
      </c>
      <c r="B27" s="66" t="s">
        <v>155</v>
      </c>
      <c r="C27" s="71">
        <f t="shared" si="0"/>
        <v>4688826.07</v>
      </c>
      <c r="D27" s="71">
        <v>4688826.07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67">
        <v>0</v>
      </c>
      <c r="K27" s="67">
        <v>0</v>
      </c>
      <c r="L27" s="68">
        <v>0</v>
      </c>
    </row>
    <row r="28" spans="1:12" ht="11.25">
      <c r="A28" s="66" t="s">
        <v>156</v>
      </c>
      <c r="B28" s="66" t="s">
        <v>157</v>
      </c>
      <c r="C28" s="71">
        <f t="shared" si="0"/>
        <v>16254292.890000001</v>
      </c>
      <c r="D28" s="71">
        <v>16254292.890000001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67">
        <v>0</v>
      </c>
      <c r="K28" s="67">
        <v>0</v>
      </c>
      <c r="L28" s="68">
        <v>0</v>
      </c>
    </row>
    <row r="29" spans="1:12" ht="11.25">
      <c r="A29" s="66" t="s">
        <v>158</v>
      </c>
      <c r="B29" s="66" t="s">
        <v>159</v>
      </c>
      <c r="C29" s="71">
        <f t="shared" si="0"/>
        <v>10977818.699999999</v>
      </c>
      <c r="D29" s="71">
        <v>10977818.699999999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67">
        <v>0</v>
      </c>
      <c r="K29" s="67">
        <v>0</v>
      </c>
      <c r="L29" s="68">
        <v>0</v>
      </c>
    </row>
    <row r="30" spans="1:12" ht="11.25">
      <c r="A30" s="66" t="s">
        <v>160</v>
      </c>
      <c r="B30" s="66" t="s">
        <v>161</v>
      </c>
      <c r="C30" s="71">
        <f t="shared" si="0"/>
        <v>4196358.4000000004</v>
      </c>
      <c r="D30" s="71">
        <v>4196358.4000000004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67">
        <v>0</v>
      </c>
      <c r="K30" s="67">
        <v>0</v>
      </c>
      <c r="L30" s="68">
        <v>0</v>
      </c>
    </row>
    <row r="31" spans="1:12" ht="11.25">
      <c r="A31" s="66" t="s">
        <v>162</v>
      </c>
      <c r="B31" s="66" t="s">
        <v>163</v>
      </c>
      <c r="C31" s="71">
        <f t="shared" si="0"/>
        <v>5380071.6900000004</v>
      </c>
      <c r="D31" s="71">
        <v>5380071.6900000004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67">
        <v>0</v>
      </c>
      <c r="K31" s="67">
        <v>0</v>
      </c>
      <c r="L31" s="68">
        <v>0</v>
      </c>
    </row>
    <row r="32" spans="1:12" ht="11.25">
      <c r="A32" s="66" t="s">
        <v>164</v>
      </c>
      <c r="B32" s="66" t="s">
        <v>165</v>
      </c>
      <c r="C32" s="71">
        <f t="shared" si="0"/>
        <v>251359.43</v>
      </c>
      <c r="D32" s="71">
        <v>251359.43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67">
        <v>0</v>
      </c>
      <c r="K32" s="67">
        <v>0</v>
      </c>
      <c r="L32" s="68">
        <v>0</v>
      </c>
    </row>
    <row r="33" spans="1:12" ht="11.25">
      <c r="A33" s="66" t="s">
        <v>166</v>
      </c>
      <c r="B33" s="66" t="s">
        <v>167</v>
      </c>
      <c r="C33" s="71">
        <f t="shared" si="0"/>
        <v>2326216.85</v>
      </c>
      <c r="D33" s="71">
        <v>2326216.85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67">
        <v>0</v>
      </c>
      <c r="K33" s="67">
        <v>0</v>
      </c>
      <c r="L33" s="68">
        <v>0</v>
      </c>
    </row>
    <row r="34" spans="1:12" ht="11.25">
      <c r="A34" s="66" t="s">
        <v>168</v>
      </c>
      <c r="B34" s="66" t="s">
        <v>169</v>
      </c>
      <c r="C34" s="71">
        <f t="shared" si="0"/>
        <v>2398880.37</v>
      </c>
      <c r="D34" s="71">
        <v>2398880.37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67">
        <v>0</v>
      </c>
      <c r="K34" s="67">
        <v>0</v>
      </c>
      <c r="L34" s="68">
        <v>0</v>
      </c>
    </row>
    <row r="35" spans="1:12" ht="11.25">
      <c r="A35" s="66" t="s">
        <v>170</v>
      </c>
      <c r="B35" s="66" t="s">
        <v>171</v>
      </c>
      <c r="C35" s="71">
        <f t="shared" si="0"/>
        <v>1667030.37</v>
      </c>
      <c r="D35" s="71">
        <v>1667030.37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67">
        <v>0</v>
      </c>
      <c r="K35" s="67">
        <v>0</v>
      </c>
      <c r="L35" s="68">
        <v>0</v>
      </c>
    </row>
    <row r="36" spans="1:12" ht="11.25">
      <c r="A36" s="66" t="s">
        <v>172</v>
      </c>
      <c r="B36" s="66" t="s">
        <v>173</v>
      </c>
      <c r="C36" s="71">
        <f t="shared" si="0"/>
        <v>3490103.28</v>
      </c>
      <c r="D36" s="71">
        <v>3490103.28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67">
        <v>0</v>
      </c>
      <c r="K36" s="67">
        <v>0</v>
      </c>
      <c r="L36" s="68">
        <v>0</v>
      </c>
    </row>
    <row r="37" spans="1:12" ht="11.25">
      <c r="A37" s="66" t="s">
        <v>174</v>
      </c>
      <c r="B37" s="66" t="s">
        <v>175</v>
      </c>
      <c r="C37" s="71">
        <f t="shared" si="0"/>
        <v>1326205.76</v>
      </c>
      <c r="D37" s="71">
        <v>1326205.76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67">
        <v>0</v>
      </c>
      <c r="K37" s="67">
        <v>0</v>
      </c>
      <c r="L37" s="68">
        <v>0</v>
      </c>
    </row>
    <row r="38" spans="1:12" ht="11.25">
      <c r="A38" s="66" t="s">
        <v>176</v>
      </c>
      <c r="B38" s="66" t="s">
        <v>177</v>
      </c>
      <c r="C38" s="71">
        <f t="shared" si="0"/>
        <v>2943548.36</v>
      </c>
      <c r="D38" s="71">
        <v>2943548.36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67">
        <v>0</v>
      </c>
      <c r="K38" s="67">
        <v>0</v>
      </c>
      <c r="L38" s="68">
        <v>0</v>
      </c>
    </row>
    <row r="39" spans="1:12" ht="11.25">
      <c r="A39" s="66" t="s">
        <v>178</v>
      </c>
      <c r="B39" s="66" t="s">
        <v>179</v>
      </c>
      <c r="C39" s="71">
        <f t="shared" si="0"/>
        <v>944391.87</v>
      </c>
      <c r="D39" s="71">
        <v>944391.87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67">
        <v>0</v>
      </c>
      <c r="K39" s="67">
        <v>0</v>
      </c>
      <c r="L39" s="68">
        <v>0</v>
      </c>
    </row>
    <row r="40" spans="1:12" ht="11.25">
      <c r="A40" s="66" t="s">
        <v>180</v>
      </c>
      <c r="B40" s="66" t="s">
        <v>181</v>
      </c>
      <c r="C40" s="71">
        <f t="shared" si="0"/>
        <v>1103230.75</v>
      </c>
      <c r="D40" s="71">
        <v>1103230.75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67">
        <v>0</v>
      </c>
      <c r="K40" s="67">
        <v>0</v>
      </c>
      <c r="L40" s="68">
        <v>0</v>
      </c>
    </row>
    <row r="41" spans="1:12" ht="11.25">
      <c r="A41" s="66" t="s">
        <v>182</v>
      </c>
      <c r="B41" s="66" t="s">
        <v>183</v>
      </c>
      <c r="C41" s="71">
        <f t="shared" si="0"/>
        <v>1205469.76</v>
      </c>
      <c r="D41" s="71">
        <v>1205469.76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67">
        <v>0</v>
      </c>
      <c r="K41" s="67">
        <v>0</v>
      </c>
      <c r="L41" s="68">
        <v>0</v>
      </c>
    </row>
    <row r="42" spans="1:12" ht="11.25">
      <c r="A42" s="66" t="s">
        <v>184</v>
      </c>
      <c r="B42" s="66" t="s">
        <v>185</v>
      </c>
      <c r="C42" s="71">
        <f t="shared" si="0"/>
        <v>1633418.73</v>
      </c>
      <c r="D42" s="71">
        <v>1633418.73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67">
        <v>0</v>
      </c>
      <c r="K42" s="67">
        <v>0</v>
      </c>
      <c r="L42" s="68">
        <v>0</v>
      </c>
    </row>
    <row r="43" spans="1:12" ht="11.25">
      <c r="A43" s="66" t="s">
        <v>186</v>
      </c>
      <c r="B43" s="66" t="s">
        <v>187</v>
      </c>
      <c r="C43" s="71">
        <f t="shared" si="0"/>
        <v>2271337.37</v>
      </c>
      <c r="D43" s="71">
        <v>2271337.37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67">
        <v>0</v>
      </c>
      <c r="K43" s="67">
        <v>0</v>
      </c>
      <c r="L43" s="68">
        <v>0</v>
      </c>
    </row>
    <row r="44" spans="1:12" ht="11.25">
      <c r="A44" s="66" t="s">
        <v>188</v>
      </c>
      <c r="B44" s="66" t="s">
        <v>189</v>
      </c>
      <c r="C44" s="71">
        <f t="shared" si="0"/>
        <v>1351546.78</v>
      </c>
      <c r="D44" s="71">
        <v>1351546.78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67">
        <v>0</v>
      </c>
      <c r="K44" s="67">
        <v>0</v>
      </c>
      <c r="L44" s="68">
        <v>0</v>
      </c>
    </row>
    <row r="45" spans="1:12" ht="11.25">
      <c r="A45" s="66" t="s">
        <v>190</v>
      </c>
      <c r="B45" s="66" t="s">
        <v>191</v>
      </c>
      <c r="C45" s="71">
        <f t="shared" si="0"/>
        <v>73444803.159999996</v>
      </c>
      <c r="D45" s="71">
        <v>73444803.159999996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67">
        <v>0</v>
      </c>
      <c r="K45" s="67">
        <v>0</v>
      </c>
      <c r="L45" s="68">
        <v>0</v>
      </c>
    </row>
    <row r="46" spans="1:12" ht="11.25">
      <c r="A46" s="66" t="s">
        <v>192</v>
      </c>
      <c r="B46" s="66" t="s">
        <v>193</v>
      </c>
      <c r="C46" s="71">
        <f t="shared" si="0"/>
        <v>6677975.3499999996</v>
      </c>
      <c r="D46" s="71">
        <v>6677975.3499999996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67">
        <v>0</v>
      </c>
      <c r="K46" s="67">
        <v>0</v>
      </c>
      <c r="L46" s="68">
        <v>0</v>
      </c>
    </row>
    <row r="47" spans="1:12" ht="11.25">
      <c r="A47" s="66" t="s">
        <v>194</v>
      </c>
      <c r="B47" s="66" t="s">
        <v>195</v>
      </c>
      <c r="C47" s="71">
        <f t="shared" si="0"/>
        <v>6432009.0899999999</v>
      </c>
      <c r="D47" s="71">
        <v>6432009.0899999999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67">
        <v>0</v>
      </c>
      <c r="K47" s="67">
        <v>0</v>
      </c>
      <c r="L47" s="68">
        <v>0</v>
      </c>
    </row>
    <row r="48" spans="1:12" ht="11.25">
      <c r="A48" s="66" t="s">
        <v>196</v>
      </c>
      <c r="B48" s="66" t="s">
        <v>197</v>
      </c>
      <c r="C48" s="71">
        <f t="shared" si="0"/>
        <v>10123007.91</v>
      </c>
      <c r="D48" s="71">
        <v>10123007.91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67">
        <v>0</v>
      </c>
      <c r="K48" s="67">
        <v>0</v>
      </c>
      <c r="L48" s="68">
        <v>0</v>
      </c>
    </row>
    <row r="49" spans="1:12" ht="11.25">
      <c r="A49" s="66" t="s">
        <v>198</v>
      </c>
      <c r="B49" s="66" t="s">
        <v>199</v>
      </c>
      <c r="C49" s="71">
        <f t="shared" si="0"/>
        <v>2304401.5499999998</v>
      </c>
      <c r="D49" s="71">
        <v>2304401.5499999998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67">
        <v>0</v>
      </c>
      <c r="K49" s="67">
        <v>0</v>
      </c>
      <c r="L49" s="68">
        <v>0</v>
      </c>
    </row>
    <row r="50" spans="1:12" ht="11.25">
      <c r="A50" s="66" t="s">
        <v>200</v>
      </c>
      <c r="B50" s="66" t="s">
        <v>201</v>
      </c>
      <c r="C50" s="71">
        <f t="shared" si="0"/>
        <v>194033483.87</v>
      </c>
      <c r="D50" s="71">
        <v>194033483.87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67">
        <v>0</v>
      </c>
      <c r="K50" s="67">
        <v>0</v>
      </c>
      <c r="L50" s="68">
        <v>0</v>
      </c>
    </row>
    <row r="51" spans="1:12" ht="11.25">
      <c r="A51" s="66" t="s">
        <v>202</v>
      </c>
      <c r="B51" s="66" t="s">
        <v>203</v>
      </c>
      <c r="C51" s="71">
        <f t="shared" si="0"/>
        <v>5649438.4699999997</v>
      </c>
      <c r="D51" s="71">
        <v>5649438.4699999997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  <c r="J51" s="67">
        <v>0</v>
      </c>
      <c r="K51" s="67">
        <v>0</v>
      </c>
      <c r="L51" s="68">
        <v>0</v>
      </c>
    </row>
    <row r="52" spans="1:12" ht="11.25">
      <c r="A52" s="66" t="s">
        <v>204</v>
      </c>
      <c r="B52" s="66" t="s">
        <v>205</v>
      </c>
      <c r="C52" s="71">
        <f t="shared" si="0"/>
        <v>2554785.69</v>
      </c>
      <c r="D52" s="71">
        <v>2554785.69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67">
        <v>0</v>
      </c>
      <c r="K52" s="67">
        <v>0</v>
      </c>
      <c r="L52" s="68">
        <v>0</v>
      </c>
    </row>
    <row r="53" spans="1:12" ht="11.25">
      <c r="A53" s="66" t="s">
        <v>206</v>
      </c>
      <c r="B53" s="66" t="s">
        <v>207</v>
      </c>
      <c r="C53" s="71">
        <f t="shared" si="0"/>
        <v>13973243.67</v>
      </c>
      <c r="D53" s="71">
        <v>13973243.67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67">
        <v>0</v>
      </c>
      <c r="K53" s="67">
        <v>0</v>
      </c>
      <c r="L53" s="68">
        <v>0</v>
      </c>
    </row>
    <row r="54" spans="1:12" ht="11.25">
      <c r="A54" s="66" t="s">
        <v>208</v>
      </c>
      <c r="B54" s="66" t="s">
        <v>209</v>
      </c>
      <c r="C54" s="71">
        <f t="shared" si="0"/>
        <v>23155145.32</v>
      </c>
      <c r="D54" s="71">
        <v>23155145.32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67">
        <v>0</v>
      </c>
      <c r="K54" s="67">
        <v>0</v>
      </c>
      <c r="L54" s="68">
        <v>0</v>
      </c>
    </row>
    <row r="55" spans="1:12" ht="11.25">
      <c r="A55" s="66" t="s">
        <v>210</v>
      </c>
      <c r="B55" s="66" t="s">
        <v>211</v>
      </c>
      <c r="C55" s="71">
        <f t="shared" si="0"/>
        <v>9504560.7599999998</v>
      </c>
      <c r="D55" s="71">
        <v>9504560.7599999998</v>
      </c>
      <c r="E55" s="71">
        <v>0</v>
      </c>
      <c r="F55" s="71">
        <v>0</v>
      </c>
      <c r="G55" s="71">
        <v>0</v>
      </c>
      <c r="H55" s="71">
        <v>0</v>
      </c>
      <c r="I55" s="71">
        <v>0</v>
      </c>
      <c r="J55" s="67">
        <v>0</v>
      </c>
      <c r="K55" s="67">
        <v>0</v>
      </c>
      <c r="L55" s="68">
        <v>0</v>
      </c>
    </row>
    <row r="56" spans="1:12" ht="11.25">
      <c r="A56" s="66" t="s">
        <v>212</v>
      </c>
      <c r="B56" s="66" t="s">
        <v>213</v>
      </c>
      <c r="C56" s="71">
        <f t="shared" si="0"/>
        <v>743892.82</v>
      </c>
      <c r="D56" s="71">
        <v>743892.82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67">
        <v>0</v>
      </c>
      <c r="K56" s="67">
        <v>0</v>
      </c>
      <c r="L56" s="68">
        <v>0</v>
      </c>
    </row>
    <row r="57" spans="1:12" ht="11.25">
      <c r="A57" s="66" t="s">
        <v>214</v>
      </c>
      <c r="B57" s="66" t="s">
        <v>215</v>
      </c>
      <c r="C57" s="71">
        <f t="shared" si="0"/>
        <v>2346661.88</v>
      </c>
      <c r="D57" s="71">
        <v>2346661.88</v>
      </c>
      <c r="E57" s="71">
        <v>0</v>
      </c>
      <c r="F57" s="71">
        <v>0</v>
      </c>
      <c r="G57" s="71">
        <v>0</v>
      </c>
      <c r="H57" s="71">
        <v>0</v>
      </c>
      <c r="I57" s="71">
        <v>0</v>
      </c>
      <c r="J57" s="67">
        <v>0</v>
      </c>
      <c r="K57" s="67">
        <v>0</v>
      </c>
      <c r="L57" s="68">
        <v>0</v>
      </c>
    </row>
    <row r="58" spans="1:12" ht="11.25">
      <c r="A58" s="66" t="s">
        <v>216</v>
      </c>
      <c r="B58" s="66" t="s">
        <v>217</v>
      </c>
      <c r="C58" s="71">
        <f t="shared" si="0"/>
        <v>1566361.2</v>
      </c>
      <c r="D58" s="71">
        <v>1566361.2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67">
        <v>0</v>
      </c>
      <c r="K58" s="67">
        <v>0</v>
      </c>
      <c r="L58" s="68">
        <v>0</v>
      </c>
    </row>
    <row r="59" spans="1:12" ht="11.25">
      <c r="A59" s="66" t="s">
        <v>218</v>
      </c>
      <c r="B59" s="66" t="s">
        <v>219</v>
      </c>
      <c r="C59" s="71">
        <f t="shared" si="0"/>
        <v>1612514.59</v>
      </c>
      <c r="D59" s="71">
        <v>1612514.59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67">
        <v>0</v>
      </c>
      <c r="K59" s="67">
        <v>0</v>
      </c>
      <c r="L59" s="68">
        <v>0</v>
      </c>
    </row>
    <row r="60" spans="1:12" ht="11.25">
      <c r="A60" s="66" t="s">
        <v>220</v>
      </c>
      <c r="B60" s="66" t="s">
        <v>221</v>
      </c>
      <c r="C60" s="71">
        <f t="shared" si="0"/>
        <v>1403916.44</v>
      </c>
      <c r="D60" s="71">
        <v>1403916.44</v>
      </c>
      <c r="E60" s="71">
        <v>0</v>
      </c>
      <c r="F60" s="71">
        <v>0</v>
      </c>
      <c r="G60" s="71">
        <v>0</v>
      </c>
      <c r="H60" s="71">
        <v>0</v>
      </c>
      <c r="I60" s="71">
        <v>0</v>
      </c>
      <c r="J60" s="67">
        <v>0</v>
      </c>
      <c r="K60" s="67">
        <v>0</v>
      </c>
      <c r="L60" s="68">
        <v>0</v>
      </c>
    </row>
    <row r="61" spans="1:12" ht="11.25">
      <c r="A61" s="66" t="s">
        <v>222</v>
      </c>
      <c r="B61" s="66" t="s">
        <v>223</v>
      </c>
      <c r="C61" s="71">
        <f t="shared" si="0"/>
        <v>2211439.1</v>
      </c>
      <c r="D61" s="71">
        <v>2211439.1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  <c r="J61" s="67">
        <v>0</v>
      </c>
      <c r="K61" s="67">
        <v>0</v>
      </c>
      <c r="L61" s="68">
        <v>0</v>
      </c>
    </row>
    <row r="62" spans="1:12" ht="11.25">
      <c r="A62" s="66" t="s">
        <v>224</v>
      </c>
      <c r="B62" s="66" t="s">
        <v>225</v>
      </c>
      <c r="C62" s="71">
        <f t="shared" si="0"/>
        <v>1443399.82</v>
      </c>
      <c r="D62" s="71">
        <v>1443399.82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67">
        <v>0</v>
      </c>
      <c r="K62" s="67">
        <v>0</v>
      </c>
      <c r="L62" s="68">
        <v>0</v>
      </c>
    </row>
    <row r="63" spans="1:12" ht="11.25">
      <c r="A63" s="66" t="s">
        <v>226</v>
      </c>
      <c r="B63" s="66" t="s">
        <v>227</v>
      </c>
      <c r="C63" s="71">
        <f t="shared" si="0"/>
        <v>1357535.79</v>
      </c>
      <c r="D63" s="71">
        <v>1357535.79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67">
        <v>0</v>
      </c>
      <c r="K63" s="67">
        <v>0</v>
      </c>
      <c r="L63" s="68">
        <v>0</v>
      </c>
    </row>
    <row r="64" spans="1:12" ht="11.25">
      <c r="A64" s="66" t="s">
        <v>228</v>
      </c>
      <c r="B64" s="66" t="s">
        <v>229</v>
      </c>
      <c r="C64" s="71">
        <f t="shared" si="0"/>
        <v>22352698.440000001</v>
      </c>
      <c r="D64" s="71">
        <v>22352698.440000001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  <c r="J64" s="67">
        <v>0</v>
      </c>
      <c r="K64" s="67">
        <v>0</v>
      </c>
      <c r="L64" s="68">
        <v>0</v>
      </c>
    </row>
    <row r="65" spans="1:12" ht="11.25">
      <c r="A65" s="66" t="s">
        <v>230</v>
      </c>
      <c r="B65" s="66" t="s">
        <v>231</v>
      </c>
      <c r="C65" s="71">
        <f t="shared" si="0"/>
        <v>1564112.48</v>
      </c>
      <c r="D65" s="71">
        <v>1564112.48</v>
      </c>
      <c r="E65" s="71">
        <v>0</v>
      </c>
      <c r="F65" s="71">
        <v>0</v>
      </c>
      <c r="G65" s="71">
        <v>0</v>
      </c>
      <c r="H65" s="71">
        <v>0</v>
      </c>
      <c r="I65" s="71">
        <v>0</v>
      </c>
      <c r="J65" s="67">
        <v>0</v>
      </c>
      <c r="K65" s="67">
        <v>0</v>
      </c>
      <c r="L65" s="68">
        <v>0</v>
      </c>
    </row>
    <row r="66" spans="1:12" ht="11.25">
      <c r="A66" s="66" t="s">
        <v>232</v>
      </c>
      <c r="B66" s="66" t="s">
        <v>233</v>
      </c>
      <c r="C66" s="71">
        <f t="shared" si="0"/>
        <v>5224680.04</v>
      </c>
      <c r="D66" s="71">
        <v>5224680.04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67">
        <v>0</v>
      </c>
      <c r="K66" s="67">
        <v>0</v>
      </c>
      <c r="L66" s="68">
        <v>0</v>
      </c>
    </row>
    <row r="67" spans="1:12" ht="11.25">
      <c r="A67" s="66" t="s">
        <v>234</v>
      </c>
      <c r="B67" s="66" t="s">
        <v>235</v>
      </c>
      <c r="C67" s="71">
        <f t="shared" si="0"/>
        <v>8883993.5999999996</v>
      </c>
      <c r="D67" s="71">
        <v>8883993.5999999996</v>
      </c>
      <c r="E67" s="71">
        <v>0</v>
      </c>
      <c r="F67" s="71">
        <v>0</v>
      </c>
      <c r="G67" s="71">
        <v>0</v>
      </c>
      <c r="H67" s="71">
        <v>0</v>
      </c>
      <c r="I67" s="71">
        <v>0</v>
      </c>
      <c r="J67" s="67">
        <v>0</v>
      </c>
      <c r="K67" s="67">
        <v>0</v>
      </c>
      <c r="L67" s="68">
        <v>0</v>
      </c>
    </row>
    <row r="68" spans="1:12" ht="11.25">
      <c r="A68" s="66" t="s">
        <v>236</v>
      </c>
      <c r="B68" s="66" t="s">
        <v>237</v>
      </c>
      <c r="C68" s="71">
        <f t="shared" si="0"/>
        <v>2166768.09</v>
      </c>
      <c r="D68" s="71">
        <v>2166768.09</v>
      </c>
      <c r="E68" s="71">
        <v>0</v>
      </c>
      <c r="F68" s="71">
        <v>0</v>
      </c>
      <c r="G68" s="71">
        <v>0</v>
      </c>
      <c r="H68" s="71">
        <v>0</v>
      </c>
      <c r="I68" s="71">
        <v>0</v>
      </c>
      <c r="J68" s="67">
        <v>0</v>
      </c>
      <c r="K68" s="67">
        <v>0</v>
      </c>
      <c r="L68" s="68">
        <v>0</v>
      </c>
    </row>
    <row r="69" spans="1:12" ht="11.25">
      <c r="A69" s="66" t="s">
        <v>238</v>
      </c>
      <c r="B69" s="66" t="s">
        <v>239</v>
      </c>
      <c r="C69" s="71">
        <f t="shared" si="0"/>
        <v>7692570.3700000001</v>
      </c>
      <c r="D69" s="71">
        <v>7692570.3700000001</v>
      </c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67">
        <v>0</v>
      </c>
      <c r="K69" s="67">
        <v>0</v>
      </c>
      <c r="L69" s="68">
        <v>0</v>
      </c>
    </row>
    <row r="70" spans="1:12" ht="11.25">
      <c r="A70" s="66" t="s">
        <v>240</v>
      </c>
      <c r="B70" s="66" t="s">
        <v>241</v>
      </c>
      <c r="C70" s="71">
        <f t="shared" si="0"/>
        <v>143862522.97</v>
      </c>
      <c r="D70" s="71">
        <v>143862522.97</v>
      </c>
      <c r="E70" s="71">
        <v>0</v>
      </c>
      <c r="F70" s="71">
        <v>0</v>
      </c>
      <c r="G70" s="71">
        <v>0</v>
      </c>
      <c r="H70" s="71">
        <v>0</v>
      </c>
      <c r="I70" s="71">
        <v>0</v>
      </c>
      <c r="J70" s="67">
        <v>0</v>
      </c>
      <c r="K70" s="67">
        <v>0</v>
      </c>
      <c r="L70" s="68">
        <v>0</v>
      </c>
    </row>
    <row r="71" spans="1:12" ht="11.25">
      <c r="A71" s="66" t="s">
        <v>242</v>
      </c>
      <c r="B71" s="66" t="s">
        <v>243</v>
      </c>
      <c r="C71" s="71">
        <f t="shared" ref="C71:C92" si="1">D71+E71+F71+G71+H71+I71+J71+K71+L71</f>
        <v>35325744.490000002</v>
      </c>
      <c r="D71" s="71">
        <v>35325744.490000002</v>
      </c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67">
        <v>0</v>
      </c>
      <c r="K71" s="67">
        <v>0</v>
      </c>
      <c r="L71" s="68">
        <v>0</v>
      </c>
    </row>
    <row r="72" spans="1:12" ht="11.25">
      <c r="A72" s="66" t="s">
        <v>244</v>
      </c>
      <c r="B72" s="66" t="s">
        <v>245</v>
      </c>
      <c r="C72" s="71">
        <f t="shared" si="1"/>
        <v>7966072.4100000001</v>
      </c>
      <c r="D72" s="71">
        <v>7966072.4100000001</v>
      </c>
      <c r="E72" s="71">
        <v>0</v>
      </c>
      <c r="F72" s="71">
        <v>0</v>
      </c>
      <c r="G72" s="71">
        <v>0</v>
      </c>
      <c r="H72" s="71">
        <v>0</v>
      </c>
      <c r="I72" s="71">
        <v>0</v>
      </c>
      <c r="J72" s="67">
        <v>0</v>
      </c>
      <c r="K72" s="67">
        <v>0</v>
      </c>
      <c r="L72" s="68">
        <v>0</v>
      </c>
    </row>
    <row r="73" spans="1:12" ht="11.25">
      <c r="A73" s="66" t="s">
        <v>246</v>
      </c>
      <c r="B73" s="66" t="s">
        <v>247</v>
      </c>
      <c r="C73" s="71">
        <f t="shared" si="1"/>
        <v>12466084.23</v>
      </c>
      <c r="D73" s="71">
        <v>12466084.23</v>
      </c>
      <c r="E73" s="71">
        <v>0</v>
      </c>
      <c r="F73" s="71">
        <v>0</v>
      </c>
      <c r="G73" s="71">
        <v>0</v>
      </c>
      <c r="H73" s="71">
        <v>0</v>
      </c>
      <c r="I73" s="71">
        <v>0</v>
      </c>
      <c r="J73" s="67">
        <v>0</v>
      </c>
      <c r="K73" s="67">
        <v>0</v>
      </c>
      <c r="L73" s="68">
        <v>0</v>
      </c>
    </row>
    <row r="74" spans="1:12" ht="11.25">
      <c r="A74" s="66" t="s">
        <v>248</v>
      </c>
      <c r="B74" s="66" t="s">
        <v>249</v>
      </c>
      <c r="C74" s="71">
        <f t="shared" si="1"/>
        <v>2052226.44</v>
      </c>
      <c r="D74" s="71">
        <v>2052226.44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  <c r="J74" s="67">
        <v>0</v>
      </c>
      <c r="K74" s="67">
        <v>0</v>
      </c>
      <c r="L74" s="68">
        <v>0</v>
      </c>
    </row>
    <row r="75" spans="1:12" ht="11.25">
      <c r="A75" s="66" t="s">
        <v>250</v>
      </c>
      <c r="B75" s="66" t="s">
        <v>251</v>
      </c>
      <c r="C75" s="71">
        <f t="shared" si="1"/>
        <v>2627833.36</v>
      </c>
      <c r="D75" s="71">
        <v>2627833.36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  <c r="J75" s="67">
        <v>0</v>
      </c>
      <c r="K75" s="67">
        <v>0</v>
      </c>
      <c r="L75" s="68">
        <v>0</v>
      </c>
    </row>
    <row r="76" spans="1:12" ht="11.25">
      <c r="A76" s="66" t="s">
        <v>252</v>
      </c>
      <c r="B76" s="66" t="s">
        <v>253</v>
      </c>
      <c r="C76" s="71">
        <f t="shared" si="1"/>
        <v>21758462.600000001</v>
      </c>
      <c r="D76" s="71">
        <v>11758894.050000001</v>
      </c>
      <c r="E76" s="71">
        <v>0</v>
      </c>
      <c r="F76" s="71">
        <v>0</v>
      </c>
      <c r="G76" s="71">
        <v>0</v>
      </c>
      <c r="H76" s="71">
        <v>0</v>
      </c>
      <c r="I76" s="71">
        <v>0</v>
      </c>
      <c r="J76" s="67">
        <v>9999568.5500000007</v>
      </c>
      <c r="K76" s="67">
        <v>0</v>
      </c>
      <c r="L76" s="68">
        <v>0</v>
      </c>
    </row>
    <row r="77" spans="1:12" ht="11.25">
      <c r="A77" s="66" t="s">
        <v>254</v>
      </c>
      <c r="B77" s="66" t="s">
        <v>255</v>
      </c>
      <c r="C77" s="71">
        <f t="shared" si="1"/>
        <v>8002092.2999999998</v>
      </c>
      <c r="D77" s="71">
        <v>8002092.2999999998</v>
      </c>
      <c r="E77" s="71">
        <v>0</v>
      </c>
      <c r="F77" s="71">
        <v>0</v>
      </c>
      <c r="G77" s="71">
        <v>0</v>
      </c>
      <c r="H77" s="71">
        <v>0</v>
      </c>
      <c r="I77" s="71">
        <v>0</v>
      </c>
      <c r="J77" s="67">
        <v>0</v>
      </c>
      <c r="K77" s="67">
        <v>0</v>
      </c>
      <c r="L77" s="68">
        <v>0</v>
      </c>
    </row>
    <row r="78" spans="1:12" ht="11.25">
      <c r="A78" s="66" t="s">
        <v>256</v>
      </c>
      <c r="B78" s="66" t="s">
        <v>257</v>
      </c>
      <c r="C78" s="71">
        <f t="shared" si="1"/>
        <v>1720028.3</v>
      </c>
      <c r="D78" s="71">
        <v>1720028.3</v>
      </c>
      <c r="E78" s="71">
        <v>0</v>
      </c>
      <c r="F78" s="71">
        <v>0</v>
      </c>
      <c r="G78" s="71">
        <v>0</v>
      </c>
      <c r="H78" s="71">
        <v>0</v>
      </c>
      <c r="I78" s="71">
        <v>0</v>
      </c>
      <c r="J78" s="67">
        <v>0</v>
      </c>
      <c r="K78" s="67">
        <v>0</v>
      </c>
      <c r="L78" s="68">
        <v>0</v>
      </c>
    </row>
    <row r="79" spans="1:12" ht="11.25">
      <c r="A79" s="66" t="s">
        <v>258</v>
      </c>
      <c r="B79" s="66" t="s">
        <v>259</v>
      </c>
      <c r="C79" s="71">
        <f t="shared" si="1"/>
        <v>806342.7</v>
      </c>
      <c r="D79" s="71">
        <v>806342.7</v>
      </c>
      <c r="E79" s="71">
        <v>0</v>
      </c>
      <c r="F79" s="71">
        <v>0</v>
      </c>
      <c r="G79" s="71">
        <v>0</v>
      </c>
      <c r="H79" s="71">
        <v>0</v>
      </c>
      <c r="I79" s="71">
        <v>0</v>
      </c>
      <c r="J79" s="67">
        <v>0</v>
      </c>
      <c r="K79" s="67">
        <v>0</v>
      </c>
      <c r="L79" s="68">
        <v>0</v>
      </c>
    </row>
    <row r="80" spans="1:12" ht="11.25">
      <c r="A80" s="66" t="s">
        <v>260</v>
      </c>
      <c r="B80" s="66" t="s">
        <v>261</v>
      </c>
      <c r="C80" s="71">
        <f t="shared" si="1"/>
        <v>694400</v>
      </c>
      <c r="D80" s="71">
        <v>694400</v>
      </c>
      <c r="E80" s="71">
        <v>0</v>
      </c>
      <c r="F80" s="71">
        <v>0</v>
      </c>
      <c r="G80" s="71">
        <v>0</v>
      </c>
      <c r="H80" s="71">
        <v>0</v>
      </c>
      <c r="I80" s="71">
        <v>0</v>
      </c>
      <c r="J80" s="67">
        <v>0</v>
      </c>
      <c r="K80" s="67">
        <v>0</v>
      </c>
      <c r="L80" s="68">
        <v>0</v>
      </c>
    </row>
    <row r="81" spans="1:12" ht="11.25">
      <c r="A81" s="66" t="s">
        <v>262</v>
      </c>
      <c r="B81" s="66" t="s">
        <v>263</v>
      </c>
      <c r="C81" s="71">
        <f t="shared" si="1"/>
        <v>540000</v>
      </c>
      <c r="D81" s="71">
        <v>540000</v>
      </c>
      <c r="E81" s="71">
        <v>0</v>
      </c>
      <c r="F81" s="71">
        <v>0</v>
      </c>
      <c r="G81" s="71">
        <v>0</v>
      </c>
      <c r="H81" s="71">
        <v>0</v>
      </c>
      <c r="I81" s="71">
        <v>0</v>
      </c>
      <c r="J81" s="67">
        <v>0</v>
      </c>
      <c r="K81" s="67">
        <v>0</v>
      </c>
      <c r="L81" s="68">
        <v>0</v>
      </c>
    </row>
    <row r="82" spans="1:12" ht="11.25">
      <c r="A82" s="66" t="s">
        <v>264</v>
      </c>
      <c r="B82" s="66" t="s">
        <v>265</v>
      </c>
      <c r="C82" s="71">
        <f t="shared" si="1"/>
        <v>40000</v>
      </c>
      <c r="D82" s="71">
        <v>40000</v>
      </c>
      <c r="E82" s="71">
        <v>0</v>
      </c>
      <c r="F82" s="71">
        <v>0</v>
      </c>
      <c r="G82" s="71">
        <v>0</v>
      </c>
      <c r="H82" s="71">
        <v>0</v>
      </c>
      <c r="I82" s="71">
        <v>0</v>
      </c>
      <c r="J82" s="67">
        <v>0</v>
      </c>
      <c r="K82" s="67">
        <v>0</v>
      </c>
      <c r="L82" s="68">
        <v>0</v>
      </c>
    </row>
    <row r="83" spans="1:12" ht="11.25">
      <c r="A83" s="66" t="s">
        <v>266</v>
      </c>
      <c r="B83" s="66" t="s">
        <v>267</v>
      </c>
      <c r="C83" s="71">
        <f t="shared" si="1"/>
        <v>2117023.38</v>
      </c>
      <c r="D83" s="71">
        <v>2117023.38</v>
      </c>
      <c r="E83" s="71">
        <v>0</v>
      </c>
      <c r="F83" s="71">
        <v>0</v>
      </c>
      <c r="G83" s="71">
        <v>0</v>
      </c>
      <c r="H83" s="71">
        <v>0</v>
      </c>
      <c r="I83" s="71">
        <v>0</v>
      </c>
      <c r="J83" s="67">
        <v>0</v>
      </c>
      <c r="K83" s="67">
        <v>0</v>
      </c>
      <c r="L83" s="68">
        <v>0</v>
      </c>
    </row>
    <row r="84" spans="1:12" ht="11.25">
      <c r="A84" s="66" t="s">
        <v>268</v>
      </c>
      <c r="B84" s="66" t="s">
        <v>269</v>
      </c>
      <c r="C84" s="71">
        <f t="shared" si="1"/>
        <v>2750000</v>
      </c>
      <c r="D84" s="71">
        <v>2750000</v>
      </c>
      <c r="E84" s="71">
        <v>0</v>
      </c>
      <c r="F84" s="71">
        <v>0</v>
      </c>
      <c r="G84" s="71">
        <v>0</v>
      </c>
      <c r="H84" s="71">
        <v>0</v>
      </c>
      <c r="I84" s="71">
        <v>0</v>
      </c>
      <c r="J84" s="67">
        <v>0</v>
      </c>
      <c r="K84" s="67">
        <v>0</v>
      </c>
      <c r="L84" s="68">
        <v>0</v>
      </c>
    </row>
    <row r="85" spans="1:12" ht="11.25">
      <c r="A85" s="66" t="s">
        <v>270</v>
      </c>
      <c r="B85" s="66" t="s">
        <v>271</v>
      </c>
      <c r="C85" s="71">
        <f t="shared" si="1"/>
        <v>6480869.8300000001</v>
      </c>
      <c r="D85" s="71">
        <v>6480869.8300000001</v>
      </c>
      <c r="E85" s="71">
        <v>0</v>
      </c>
      <c r="F85" s="71">
        <v>0</v>
      </c>
      <c r="G85" s="71">
        <v>0</v>
      </c>
      <c r="H85" s="71">
        <v>0</v>
      </c>
      <c r="I85" s="71">
        <v>0</v>
      </c>
      <c r="J85" s="67">
        <v>0</v>
      </c>
      <c r="K85" s="67">
        <v>0</v>
      </c>
      <c r="L85" s="68">
        <v>0</v>
      </c>
    </row>
    <row r="86" spans="1:12" ht="11.25">
      <c r="A86" s="66" t="s">
        <v>272</v>
      </c>
      <c r="B86" s="66" t="s">
        <v>273</v>
      </c>
      <c r="C86" s="71">
        <f t="shared" si="1"/>
        <v>2212618.9900000002</v>
      </c>
      <c r="D86" s="71">
        <v>2212618.9900000002</v>
      </c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67">
        <v>0</v>
      </c>
      <c r="K86" s="67">
        <v>0</v>
      </c>
      <c r="L86" s="68">
        <v>0</v>
      </c>
    </row>
    <row r="87" spans="1:12" ht="11.25">
      <c r="A87" s="66" t="s">
        <v>274</v>
      </c>
      <c r="B87" s="66" t="s">
        <v>275</v>
      </c>
      <c r="C87" s="71">
        <f t="shared" si="1"/>
        <v>1818468.24</v>
      </c>
      <c r="D87" s="71">
        <v>1818468.24</v>
      </c>
      <c r="E87" s="71">
        <v>0</v>
      </c>
      <c r="F87" s="71">
        <v>0</v>
      </c>
      <c r="G87" s="71">
        <v>0</v>
      </c>
      <c r="H87" s="71">
        <v>0</v>
      </c>
      <c r="I87" s="71">
        <v>0</v>
      </c>
      <c r="J87" s="67">
        <v>0</v>
      </c>
      <c r="K87" s="67">
        <v>0</v>
      </c>
      <c r="L87" s="68">
        <v>0</v>
      </c>
    </row>
    <row r="88" spans="1:12" ht="11.25">
      <c r="A88" s="66" t="s">
        <v>276</v>
      </c>
      <c r="B88" s="66" t="s">
        <v>277</v>
      </c>
      <c r="C88" s="71">
        <f t="shared" si="1"/>
        <v>3375525.44</v>
      </c>
      <c r="D88" s="71">
        <v>3375525.44</v>
      </c>
      <c r="E88" s="71">
        <v>0</v>
      </c>
      <c r="F88" s="71">
        <v>0</v>
      </c>
      <c r="G88" s="71">
        <v>0</v>
      </c>
      <c r="H88" s="71">
        <v>0</v>
      </c>
      <c r="I88" s="71">
        <v>0</v>
      </c>
      <c r="J88" s="67">
        <v>0</v>
      </c>
      <c r="K88" s="67">
        <v>0</v>
      </c>
      <c r="L88" s="68">
        <v>0</v>
      </c>
    </row>
    <row r="89" spans="1:12" ht="11.25">
      <c r="A89" s="66" t="s">
        <v>278</v>
      </c>
      <c r="B89" s="66" t="s">
        <v>279</v>
      </c>
      <c r="C89" s="71">
        <f t="shared" si="1"/>
        <v>1741440.34</v>
      </c>
      <c r="D89" s="71">
        <v>1741440.34</v>
      </c>
      <c r="E89" s="71">
        <v>0</v>
      </c>
      <c r="F89" s="71">
        <v>0</v>
      </c>
      <c r="G89" s="71">
        <v>0</v>
      </c>
      <c r="H89" s="71">
        <v>0</v>
      </c>
      <c r="I89" s="71">
        <v>0</v>
      </c>
      <c r="J89" s="67">
        <v>0</v>
      </c>
      <c r="K89" s="67">
        <v>0</v>
      </c>
      <c r="L89" s="68">
        <v>0</v>
      </c>
    </row>
    <row r="90" spans="1:12" ht="11.25">
      <c r="A90" s="66" t="s">
        <v>280</v>
      </c>
      <c r="B90" s="66" t="s">
        <v>281</v>
      </c>
      <c r="C90" s="71">
        <f t="shared" si="1"/>
        <v>1043619.91</v>
      </c>
      <c r="D90" s="71">
        <v>1043619.91</v>
      </c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67">
        <v>0</v>
      </c>
      <c r="K90" s="67">
        <v>0</v>
      </c>
      <c r="L90" s="68">
        <v>0</v>
      </c>
    </row>
    <row r="91" spans="1:12" ht="11.25">
      <c r="A91" s="66" t="s">
        <v>282</v>
      </c>
      <c r="B91" s="66" t="s">
        <v>283</v>
      </c>
      <c r="C91" s="71">
        <f t="shared" si="1"/>
        <v>3914410.55</v>
      </c>
      <c r="D91" s="71">
        <v>3914410.55</v>
      </c>
      <c r="E91" s="71">
        <v>0</v>
      </c>
      <c r="F91" s="71">
        <v>0</v>
      </c>
      <c r="G91" s="71">
        <v>0</v>
      </c>
      <c r="H91" s="71">
        <v>0</v>
      </c>
      <c r="I91" s="71">
        <v>0</v>
      </c>
      <c r="J91" s="67">
        <v>0</v>
      </c>
      <c r="K91" s="67">
        <v>0</v>
      </c>
      <c r="L91" s="68">
        <v>0</v>
      </c>
    </row>
    <row r="92" spans="1:12" ht="11.25">
      <c r="A92" s="66" t="s">
        <v>284</v>
      </c>
      <c r="B92" s="66" t="s">
        <v>285</v>
      </c>
      <c r="C92" s="71">
        <f t="shared" si="1"/>
        <v>553171.19999999995</v>
      </c>
      <c r="D92" s="71">
        <v>553171.19999999995</v>
      </c>
      <c r="E92" s="71">
        <v>0</v>
      </c>
      <c r="F92" s="71">
        <v>0</v>
      </c>
      <c r="G92" s="71">
        <v>0</v>
      </c>
      <c r="H92" s="71">
        <v>0</v>
      </c>
      <c r="I92" s="71">
        <v>0</v>
      </c>
      <c r="J92" s="67">
        <v>0</v>
      </c>
      <c r="K92" s="67">
        <v>0</v>
      </c>
      <c r="L92" s="68">
        <v>0</v>
      </c>
    </row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2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98"/>
  <sheetViews>
    <sheetView workbookViewId="0">
      <selection activeCell="P9" sqref="P9:P197"/>
    </sheetView>
  </sheetViews>
  <sheetFormatPr defaultColWidth="9.1640625" defaultRowHeight="18" customHeight="1"/>
  <cols>
    <col min="1" max="1" width="4" style="5" customWidth="1"/>
    <col min="2" max="2" width="4" style="9" customWidth="1"/>
    <col min="3" max="3" width="3.83203125" style="9" customWidth="1"/>
    <col min="4" max="4" width="11.5" style="10" customWidth="1"/>
    <col min="5" max="5" width="37.33203125" style="4" customWidth="1"/>
    <col min="6" max="6" width="17.6640625" style="15" customWidth="1"/>
    <col min="7" max="7" width="15.6640625" style="15" customWidth="1"/>
    <col min="8" max="8" width="16.1640625" style="15" customWidth="1"/>
    <col min="9" max="9" width="15.83203125" style="15" customWidth="1"/>
    <col min="10" max="10" width="15.1640625" style="15" customWidth="1"/>
    <col min="11" max="11" width="13" style="15" customWidth="1"/>
    <col min="12" max="12" width="16.6640625" style="15" customWidth="1"/>
    <col min="13" max="13" width="15.1640625" style="15" customWidth="1"/>
    <col min="14" max="14" width="11.33203125" style="15" customWidth="1"/>
    <col min="15" max="15" width="13.5" style="15" customWidth="1"/>
    <col min="16" max="16" width="15.83203125" style="15" customWidth="1"/>
    <col min="17" max="17" width="11.33203125" style="15" customWidth="1"/>
    <col min="18" max="18" width="14.1640625" style="16" customWidth="1"/>
    <col min="19" max="253" width="10.6640625" style="16" customWidth="1"/>
    <col min="254" max="254" width="9.1640625" style="22" customWidth="1"/>
    <col min="255" max="16384" width="9.1640625" style="22"/>
  </cols>
  <sheetData>
    <row r="1" spans="1:253" ht="22.5">
      <c r="A1" s="23"/>
      <c r="B1" s="23"/>
      <c r="C1" s="23"/>
      <c r="D1" s="23"/>
      <c r="E1" s="154" t="s">
        <v>335</v>
      </c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6"/>
      <c r="S1" s="6"/>
      <c r="T1" s="6"/>
      <c r="U1" s="6"/>
      <c r="V1" s="6"/>
      <c r="W1" s="7"/>
      <c r="X1" s="7"/>
      <c r="Y1" s="7"/>
    </row>
    <row r="2" spans="1:253" ht="11.25">
      <c r="A2" s="14"/>
      <c r="B2" s="14"/>
      <c r="C2" s="14"/>
      <c r="D2" s="14"/>
      <c r="E2" s="12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44" t="s">
        <v>67</v>
      </c>
    </row>
    <row r="3" spans="1:253" s="18" customFormat="1" ht="17.25" customHeight="1">
      <c r="A3" s="150" t="s">
        <v>31</v>
      </c>
      <c r="B3" s="150"/>
      <c r="C3" s="150"/>
      <c r="D3" s="151" t="s">
        <v>18</v>
      </c>
      <c r="E3" s="147" t="s">
        <v>16</v>
      </c>
      <c r="F3" s="152" t="s">
        <v>15</v>
      </c>
      <c r="G3" s="45" t="s">
        <v>10</v>
      </c>
      <c r="H3" s="45"/>
      <c r="I3" s="45"/>
      <c r="J3" s="45"/>
      <c r="K3" s="45"/>
      <c r="L3" s="45"/>
      <c r="M3" s="153" t="s">
        <v>21</v>
      </c>
      <c r="N3" s="153"/>
      <c r="O3" s="153"/>
      <c r="P3" s="153"/>
      <c r="Q3" s="153"/>
    </row>
    <row r="4" spans="1:253" s="18" customFormat="1" ht="11.25" customHeight="1">
      <c r="A4" s="150"/>
      <c r="B4" s="150"/>
      <c r="C4" s="150"/>
      <c r="D4" s="151"/>
      <c r="E4" s="147"/>
      <c r="F4" s="152"/>
      <c r="G4" s="152" t="s">
        <v>20</v>
      </c>
      <c r="H4" s="147" t="s">
        <v>61</v>
      </c>
      <c r="I4" s="147" t="s">
        <v>62</v>
      </c>
      <c r="J4" s="147" t="s">
        <v>60</v>
      </c>
      <c r="K4" s="147" t="s">
        <v>59</v>
      </c>
      <c r="L4" s="152" t="s">
        <v>7</v>
      </c>
      <c r="M4" s="147" t="s">
        <v>20</v>
      </c>
      <c r="N4" s="152" t="s">
        <v>14</v>
      </c>
      <c r="O4" s="152" t="s">
        <v>0</v>
      </c>
      <c r="P4" s="147" t="s">
        <v>9</v>
      </c>
      <c r="Q4" s="147" t="s">
        <v>5</v>
      </c>
      <c r="R4" s="11"/>
    </row>
    <row r="5" spans="1:253" ht="15" customHeight="1">
      <c r="A5" s="8" t="s">
        <v>17</v>
      </c>
      <c r="B5" s="78" t="s">
        <v>24</v>
      </c>
      <c r="C5" s="78" t="s">
        <v>23</v>
      </c>
      <c r="D5" s="147"/>
      <c r="E5" s="147"/>
      <c r="F5" s="152"/>
      <c r="G5" s="152"/>
      <c r="H5" s="147"/>
      <c r="I5" s="147"/>
      <c r="J5" s="147"/>
      <c r="K5" s="147"/>
      <c r="L5" s="152"/>
      <c r="M5" s="147"/>
      <c r="N5" s="152"/>
      <c r="O5" s="152"/>
      <c r="P5" s="147"/>
      <c r="Q5" s="147"/>
    </row>
    <row r="6" spans="1:253" ht="12.75" customHeight="1">
      <c r="A6" s="8" t="s">
        <v>22</v>
      </c>
      <c r="B6" s="1" t="s">
        <v>22</v>
      </c>
      <c r="C6" s="13" t="s">
        <v>22</v>
      </c>
      <c r="D6" s="13" t="s">
        <v>22</v>
      </c>
      <c r="E6" s="13" t="s">
        <v>22</v>
      </c>
      <c r="F6" s="13">
        <v>1</v>
      </c>
      <c r="G6" s="79">
        <v>2</v>
      </c>
      <c r="H6" s="79">
        <v>3</v>
      </c>
      <c r="I6" s="79">
        <v>4</v>
      </c>
      <c r="J6" s="79">
        <v>5</v>
      </c>
      <c r="K6" s="79">
        <v>6</v>
      </c>
      <c r="L6" s="79">
        <v>7</v>
      </c>
      <c r="M6" s="79">
        <v>8</v>
      </c>
      <c r="N6" s="79">
        <v>9</v>
      </c>
      <c r="O6" s="79">
        <v>10</v>
      </c>
      <c r="P6" s="79">
        <v>11</v>
      </c>
      <c r="Q6" s="79">
        <v>12</v>
      </c>
      <c r="R6" s="20"/>
    </row>
    <row r="7" spans="1:253" s="21" customFormat="1" ht="12.75" customHeight="1">
      <c r="A7" s="66"/>
      <c r="B7" s="66"/>
      <c r="C7" s="66"/>
      <c r="D7" s="66"/>
      <c r="E7" s="66" t="s">
        <v>13</v>
      </c>
      <c r="F7" s="71">
        <f>F8</f>
        <v>1006384839.5400004</v>
      </c>
      <c r="G7" s="71">
        <f t="shared" ref="G7:Q7" si="0">G8</f>
        <v>310398317.24000007</v>
      </c>
      <c r="H7" s="71">
        <f t="shared" si="0"/>
        <v>236739199.34000006</v>
      </c>
      <c r="I7" s="71">
        <f t="shared" si="0"/>
        <v>41659524.979999997</v>
      </c>
      <c r="J7" s="71">
        <f t="shared" si="0"/>
        <v>19183107.43</v>
      </c>
      <c r="K7" s="71">
        <f t="shared" si="0"/>
        <v>1883305.4899999998</v>
      </c>
      <c r="L7" s="71">
        <f t="shared" si="0"/>
        <v>10933180</v>
      </c>
      <c r="M7" s="71">
        <f t="shared" si="0"/>
        <v>695986522.29999995</v>
      </c>
      <c r="N7" s="71">
        <f t="shared" si="0"/>
        <v>0</v>
      </c>
      <c r="O7" s="71">
        <f t="shared" si="0"/>
        <v>1000000</v>
      </c>
      <c r="P7" s="71">
        <f t="shared" si="0"/>
        <v>694986522.29999995</v>
      </c>
      <c r="Q7" s="71">
        <f t="shared" si="0"/>
        <v>0</v>
      </c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</row>
    <row r="8" spans="1:253" ht="12.75" customHeight="1">
      <c r="A8" s="66"/>
      <c r="B8" s="66"/>
      <c r="C8" s="66"/>
      <c r="D8" s="66" t="s">
        <v>114</v>
      </c>
      <c r="E8" s="66" t="s">
        <v>115</v>
      </c>
      <c r="F8" s="71">
        <f>SUM(F9:F197)</f>
        <v>1006384839.5400004</v>
      </c>
      <c r="G8" s="71">
        <f t="shared" ref="G8:Q8" si="1">SUM(G9:G197)</f>
        <v>310398317.24000007</v>
      </c>
      <c r="H8" s="71">
        <f t="shared" si="1"/>
        <v>236739199.34000006</v>
      </c>
      <c r="I8" s="71">
        <f t="shared" si="1"/>
        <v>41659524.979999997</v>
      </c>
      <c r="J8" s="71">
        <f t="shared" si="1"/>
        <v>19183107.43</v>
      </c>
      <c r="K8" s="71">
        <f t="shared" si="1"/>
        <v>1883305.4899999998</v>
      </c>
      <c r="L8" s="71">
        <f t="shared" si="1"/>
        <v>10933180</v>
      </c>
      <c r="M8" s="71">
        <f t="shared" si="1"/>
        <v>695986522.29999995</v>
      </c>
      <c r="N8" s="71">
        <f t="shared" si="1"/>
        <v>0</v>
      </c>
      <c r="O8" s="71">
        <f t="shared" si="1"/>
        <v>1000000</v>
      </c>
      <c r="P8" s="71">
        <f t="shared" si="1"/>
        <v>694986522.29999995</v>
      </c>
      <c r="Q8" s="71">
        <f t="shared" si="1"/>
        <v>0</v>
      </c>
    </row>
    <row r="9" spans="1:253" ht="12.75" customHeight="1">
      <c r="A9" s="66" t="s">
        <v>286</v>
      </c>
      <c r="B9" s="66" t="s">
        <v>287</v>
      </c>
      <c r="C9" s="66" t="s">
        <v>288</v>
      </c>
      <c r="D9" s="66" t="s">
        <v>116</v>
      </c>
      <c r="E9" s="66" t="s">
        <v>117</v>
      </c>
      <c r="F9" s="71">
        <f>G9+M9</f>
        <v>1400000</v>
      </c>
      <c r="G9" s="71">
        <f>H9+I9+J9+K9+L9</f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f>N9+O9+P9+Q9</f>
        <v>1400000</v>
      </c>
      <c r="N9" s="71">
        <v>0</v>
      </c>
      <c r="O9" s="71">
        <v>0</v>
      </c>
      <c r="P9" s="71">
        <v>1400000</v>
      </c>
      <c r="Q9" s="71">
        <v>0</v>
      </c>
    </row>
    <row r="10" spans="1:253" ht="12.75" customHeight="1">
      <c r="A10" s="66" t="s">
        <v>286</v>
      </c>
      <c r="B10" s="66" t="s">
        <v>287</v>
      </c>
      <c r="C10" s="66" t="s">
        <v>287</v>
      </c>
      <c r="D10" s="66" t="s">
        <v>116</v>
      </c>
      <c r="E10" s="66" t="s">
        <v>117</v>
      </c>
      <c r="F10" s="71">
        <f t="shared" ref="F10:F74" si="2">G10+M10</f>
        <v>4098698.22</v>
      </c>
      <c r="G10" s="71">
        <f t="shared" ref="G10:G74" si="3">H10+I10+J10+K10+L10</f>
        <v>3762059.35</v>
      </c>
      <c r="H10" s="71">
        <v>3342508.67</v>
      </c>
      <c r="I10" s="71">
        <v>0</v>
      </c>
      <c r="J10" s="71">
        <v>289690.68</v>
      </c>
      <c r="K10" s="71">
        <v>0</v>
      </c>
      <c r="L10" s="71">
        <v>129860</v>
      </c>
      <c r="M10" s="71">
        <f t="shared" ref="M10:M74" si="4">N10+O10+P10+Q10</f>
        <v>336638.87</v>
      </c>
      <c r="N10" s="71">
        <v>0</v>
      </c>
      <c r="O10" s="71">
        <v>0</v>
      </c>
      <c r="P10" s="71">
        <v>336638.87</v>
      </c>
      <c r="Q10" s="71">
        <v>0</v>
      </c>
    </row>
    <row r="11" spans="1:253" ht="12.75" customHeight="1">
      <c r="A11" s="66" t="s">
        <v>286</v>
      </c>
      <c r="B11" s="66" t="s">
        <v>289</v>
      </c>
      <c r="C11" s="66" t="s">
        <v>287</v>
      </c>
      <c r="D11" s="66" t="s">
        <v>118</v>
      </c>
      <c r="E11" s="66" t="s">
        <v>119</v>
      </c>
      <c r="F11" s="71">
        <f t="shared" si="2"/>
        <v>2981151.45</v>
      </c>
      <c r="G11" s="71">
        <f t="shared" si="3"/>
        <v>2947651.45</v>
      </c>
      <c r="H11" s="71">
        <v>2665421.9500000002</v>
      </c>
      <c r="I11" s="71">
        <v>0</v>
      </c>
      <c r="J11" s="71">
        <v>193949.5</v>
      </c>
      <c r="K11" s="71">
        <v>0</v>
      </c>
      <c r="L11" s="71">
        <v>88280</v>
      </c>
      <c r="M11" s="71">
        <f t="shared" si="4"/>
        <v>33500</v>
      </c>
      <c r="N11" s="71">
        <v>0</v>
      </c>
      <c r="O11" s="71">
        <v>0</v>
      </c>
      <c r="P11" s="71">
        <v>33500</v>
      </c>
      <c r="Q11" s="71">
        <v>0</v>
      </c>
    </row>
    <row r="12" spans="1:253" ht="12.75" customHeight="1">
      <c r="A12" s="66" t="s">
        <v>286</v>
      </c>
      <c r="B12" s="66" t="s">
        <v>290</v>
      </c>
      <c r="C12" s="66" t="s">
        <v>287</v>
      </c>
      <c r="D12" s="66" t="s">
        <v>120</v>
      </c>
      <c r="E12" s="66" t="s">
        <v>121</v>
      </c>
      <c r="F12" s="71">
        <f t="shared" si="2"/>
        <v>5033406.8500000006</v>
      </c>
      <c r="G12" s="71">
        <f t="shared" si="3"/>
        <v>4809156.8500000006</v>
      </c>
      <c r="H12" s="71">
        <v>4203881.53</v>
      </c>
      <c r="I12" s="71">
        <v>0</v>
      </c>
      <c r="J12" s="71">
        <v>400975.32</v>
      </c>
      <c r="K12" s="71">
        <v>0</v>
      </c>
      <c r="L12" s="71">
        <v>204300</v>
      </c>
      <c r="M12" s="71">
        <f t="shared" si="4"/>
        <v>224250</v>
      </c>
      <c r="N12" s="71">
        <v>0</v>
      </c>
      <c r="O12" s="71">
        <v>0</v>
      </c>
      <c r="P12" s="71">
        <v>224250</v>
      </c>
      <c r="Q12" s="71">
        <v>0</v>
      </c>
    </row>
    <row r="13" spans="1:253" ht="12.75" customHeight="1">
      <c r="A13" s="66" t="s">
        <v>286</v>
      </c>
      <c r="B13" s="66" t="s">
        <v>290</v>
      </c>
      <c r="C13" s="66" t="s">
        <v>291</v>
      </c>
      <c r="D13" s="66" t="s">
        <v>122</v>
      </c>
      <c r="E13" s="66" t="s">
        <v>123</v>
      </c>
      <c r="F13" s="71">
        <f t="shared" si="2"/>
        <v>1539209.21</v>
      </c>
      <c r="G13" s="71">
        <f t="shared" si="3"/>
        <v>1496209.21</v>
      </c>
      <c r="H13" s="71">
        <v>1380074.27</v>
      </c>
      <c r="I13" s="71">
        <v>0</v>
      </c>
      <c r="J13" s="71">
        <v>64834.94</v>
      </c>
      <c r="K13" s="71">
        <v>0</v>
      </c>
      <c r="L13" s="71">
        <v>51300</v>
      </c>
      <c r="M13" s="71">
        <f t="shared" si="4"/>
        <v>43000</v>
      </c>
      <c r="N13" s="71">
        <v>0</v>
      </c>
      <c r="O13" s="71">
        <v>0</v>
      </c>
      <c r="P13" s="71">
        <v>43000</v>
      </c>
      <c r="Q13" s="71">
        <v>0</v>
      </c>
    </row>
    <row r="14" spans="1:253" ht="12.75" customHeight="1">
      <c r="A14" s="66" t="s">
        <v>286</v>
      </c>
      <c r="B14" s="66" t="s">
        <v>290</v>
      </c>
      <c r="C14" s="66" t="s">
        <v>290</v>
      </c>
      <c r="D14" s="66" t="s">
        <v>124</v>
      </c>
      <c r="E14" s="66" t="s">
        <v>125</v>
      </c>
      <c r="F14" s="71">
        <f t="shared" si="2"/>
        <v>9868209.6199999992</v>
      </c>
      <c r="G14" s="71">
        <f t="shared" si="3"/>
        <v>6987532.8999999994</v>
      </c>
      <c r="H14" s="71">
        <v>0</v>
      </c>
      <c r="I14" s="71">
        <v>6332586.7599999998</v>
      </c>
      <c r="J14" s="71">
        <v>0</v>
      </c>
      <c r="K14" s="71">
        <v>372946.14</v>
      </c>
      <c r="L14" s="71">
        <v>282000</v>
      </c>
      <c r="M14" s="71">
        <f t="shared" si="4"/>
        <v>2880676.72</v>
      </c>
      <c r="N14" s="71">
        <v>0</v>
      </c>
      <c r="O14" s="71">
        <v>0</v>
      </c>
      <c r="P14" s="71">
        <v>2880676.72</v>
      </c>
      <c r="Q14" s="71">
        <v>0</v>
      </c>
    </row>
    <row r="15" spans="1:253" ht="12.75" customHeight="1">
      <c r="A15" s="66" t="s">
        <v>286</v>
      </c>
      <c r="B15" s="66" t="s">
        <v>290</v>
      </c>
      <c r="C15" s="66" t="s">
        <v>291</v>
      </c>
      <c r="D15" s="66" t="s">
        <v>126</v>
      </c>
      <c r="E15" s="66" t="s">
        <v>127</v>
      </c>
      <c r="F15" s="71">
        <f t="shared" si="2"/>
        <v>10574386.530000001</v>
      </c>
      <c r="G15" s="71">
        <f t="shared" si="3"/>
        <v>8994991.5300000012</v>
      </c>
      <c r="H15" s="71">
        <v>8013027.5700000003</v>
      </c>
      <c r="I15" s="71">
        <v>0</v>
      </c>
      <c r="J15" s="71">
        <v>582643.96</v>
      </c>
      <c r="K15" s="71">
        <v>0</v>
      </c>
      <c r="L15" s="71">
        <v>399320</v>
      </c>
      <c r="M15" s="71">
        <f t="shared" si="4"/>
        <v>1579395</v>
      </c>
      <c r="N15" s="71">
        <v>0</v>
      </c>
      <c r="O15" s="71">
        <v>0</v>
      </c>
      <c r="P15" s="71">
        <v>1579395</v>
      </c>
      <c r="Q15" s="71">
        <v>0</v>
      </c>
    </row>
    <row r="16" spans="1:253" ht="12.75" customHeight="1">
      <c r="A16" s="66" t="s">
        <v>286</v>
      </c>
      <c r="B16" s="66" t="s">
        <v>290</v>
      </c>
      <c r="C16" s="66" t="s">
        <v>291</v>
      </c>
      <c r="D16" s="66" t="s">
        <v>128</v>
      </c>
      <c r="E16" s="66" t="s">
        <v>129</v>
      </c>
      <c r="F16" s="71">
        <f t="shared" si="2"/>
        <v>8815523.1600000001</v>
      </c>
      <c r="G16" s="71">
        <f t="shared" si="3"/>
        <v>7413073.1600000001</v>
      </c>
      <c r="H16" s="71">
        <v>6515681.4400000004</v>
      </c>
      <c r="I16" s="71">
        <v>0</v>
      </c>
      <c r="J16" s="71">
        <v>544591.72</v>
      </c>
      <c r="K16" s="71">
        <v>0</v>
      </c>
      <c r="L16" s="71">
        <v>352800</v>
      </c>
      <c r="M16" s="71">
        <f t="shared" si="4"/>
        <v>1402450</v>
      </c>
      <c r="N16" s="71">
        <v>0</v>
      </c>
      <c r="O16" s="71">
        <v>0</v>
      </c>
      <c r="P16" s="71">
        <v>1402450</v>
      </c>
      <c r="Q16" s="71">
        <v>0</v>
      </c>
    </row>
    <row r="17" spans="1:17" ht="12.75" customHeight="1">
      <c r="A17" s="66" t="s">
        <v>286</v>
      </c>
      <c r="B17" s="66" t="s">
        <v>290</v>
      </c>
      <c r="C17" s="66" t="s">
        <v>291</v>
      </c>
      <c r="D17" s="66" t="s">
        <v>130</v>
      </c>
      <c r="E17" s="66" t="s">
        <v>131</v>
      </c>
      <c r="F17" s="71">
        <f t="shared" si="2"/>
        <v>9059184.5899999999</v>
      </c>
      <c r="G17" s="71">
        <f t="shared" si="3"/>
        <v>7576434.5899999999</v>
      </c>
      <c r="H17" s="71">
        <v>6670056.4500000002</v>
      </c>
      <c r="I17" s="71">
        <v>0</v>
      </c>
      <c r="J17" s="71">
        <v>568778.14</v>
      </c>
      <c r="K17" s="71">
        <v>0</v>
      </c>
      <c r="L17" s="71">
        <v>337600</v>
      </c>
      <c r="M17" s="71">
        <f t="shared" si="4"/>
        <v>1482750</v>
      </c>
      <c r="N17" s="71">
        <v>0</v>
      </c>
      <c r="O17" s="71">
        <v>0</v>
      </c>
      <c r="P17" s="71">
        <v>1482750</v>
      </c>
      <c r="Q17" s="71">
        <v>0</v>
      </c>
    </row>
    <row r="18" spans="1:17" ht="12.75" customHeight="1">
      <c r="A18" s="66" t="s">
        <v>286</v>
      </c>
      <c r="B18" s="66" t="s">
        <v>290</v>
      </c>
      <c r="C18" s="66" t="s">
        <v>291</v>
      </c>
      <c r="D18" s="66" t="s">
        <v>132</v>
      </c>
      <c r="E18" s="66" t="s">
        <v>133</v>
      </c>
      <c r="F18" s="71">
        <f t="shared" si="2"/>
        <v>11144188.120000001</v>
      </c>
      <c r="G18" s="71">
        <f t="shared" si="3"/>
        <v>9849638.120000001</v>
      </c>
      <c r="H18" s="71">
        <v>8820874.8200000003</v>
      </c>
      <c r="I18" s="71">
        <v>0</v>
      </c>
      <c r="J18" s="71">
        <v>586863.30000000005</v>
      </c>
      <c r="K18" s="71">
        <v>0</v>
      </c>
      <c r="L18" s="71">
        <v>441900</v>
      </c>
      <c r="M18" s="71">
        <f t="shared" si="4"/>
        <v>1294550</v>
      </c>
      <c r="N18" s="71">
        <v>0</v>
      </c>
      <c r="O18" s="71">
        <v>0</v>
      </c>
      <c r="P18" s="71">
        <v>1294550</v>
      </c>
      <c r="Q18" s="71">
        <v>0</v>
      </c>
    </row>
    <row r="19" spans="1:17" ht="12.75" customHeight="1">
      <c r="A19" s="66" t="s">
        <v>286</v>
      </c>
      <c r="B19" s="66" t="s">
        <v>290</v>
      </c>
      <c r="C19" s="66" t="s">
        <v>291</v>
      </c>
      <c r="D19" s="66" t="s">
        <v>134</v>
      </c>
      <c r="E19" s="66" t="s">
        <v>135</v>
      </c>
      <c r="F19" s="71">
        <f t="shared" si="2"/>
        <v>10583634.699999999</v>
      </c>
      <c r="G19" s="71">
        <f t="shared" si="3"/>
        <v>9110384.6999999993</v>
      </c>
      <c r="H19" s="71">
        <v>8138542.96</v>
      </c>
      <c r="I19" s="71">
        <v>0</v>
      </c>
      <c r="J19" s="71">
        <v>566841.74</v>
      </c>
      <c r="K19" s="71">
        <v>0</v>
      </c>
      <c r="L19" s="71">
        <v>405000</v>
      </c>
      <c r="M19" s="71">
        <f t="shared" si="4"/>
        <v>1473250</v>
      </c>
      <c r="N19" s="71">
        <v>0</v>
      </c>
      <c r="O19" s="71">
        <v>0</v>
      </c>
      <c r="P19" s="71">
        <v>1473250</v>
      </c>
      <c r="Q19" s="71">
        <v>0</v>
      </c>
    </row>
    <row r="20" spans="1:17" ht="12.75" customHeight="1">
      <c r="A20" s="66" t="s">
        <v>286</v>
      </c>
      <c r="B20" s="66" t="s">
        <v>290</v>
      </c>
      <c r="C20" s="66" t="s">
        <v>291</v>
      </c>
      <c r="D20" s="66" t="s">
        <v>136</v>
      </c>
      <c r="E20" s="66" t="s">
        <v>137</v>
      </c>
      <c r="F20" s="71">
        <f t="shared" si="2"/>
        <v>11847165.869999999</v>
      </c>
      <c r="G20" s="71">
        <f t="shared" si="3"/>
        <v>9968115.8699999992</v>
      </c>
      <c r="H20" s="71">
        <v>9007240.9499999993</v>
      </c>
      <c r="I20" s="71">
        <v>0</v>
      </c>
      <c r="J20" s="71">
        <v>621674.92000000004</v>
      </c>
      <c r="K20" s="71">
        <v>0</v>
      </c>
      <c r="L20" s="71">
        <v>339200</v>
      </c>
      <c r="M20" s="71">
        <f t="shared" si="4"/>
        <v>1879050</v>
      </c>
      <c r="N20" s="71">
        <v>0</v>
      </c>
      <c r="O20" s="71">
        <v>0</v>
      </c>
      <c r="P20" s="71">
        <v>1879050</v>
      </c>
      <c r="Q20" s="71">
        <v>0</v>
      </c>
    </row>
    <row r="21" spans="1:17" ht="12.75" customHeight="1">
      <c r="A21" s="66" t="s">
        <v>286</v>
      </c>
      <c r="B21" s="66" t="s">
        <v>290</v>
      </c>
      <c r="C21" s="66" t="s">
        <v>291</v>
      </c>
      <c r="D21" s="66" t="s">
        <v>138</v>
      </c>
      <c r="E21" s="66" t="s">
        <v>139</v>
      </c>
      <c r="F21" s="71">
        <f t="shared" si="2"/>
        <v>12286289.91</v>
      </c>
      <c r="G21" s="71">
        <f t="shared" si="3"/>
        <v>10113739.91</v>
      </c>
      <c r="H21" s="71">
        <v>9035568.6300000008</v>
      </c>
      <c r="I21" s="71">
        <v>0</v>
      </c>
      <c r="J21" s="71">
        <v>609771.28</v>
      </c>
      <c r="K21" s="71">
        <v>0</v>
      </c>
      <c r="L21" s="71">
        <v>468400</v>
      </c>
      <c r="M21" s="71">
        <f t="shared" si="4"/>
        <v>2172550</v>
      </c>
      <c r="N21" s="71">
        <v>0</v>
      </c>
      <c r="O21" s="71">
        <v>0</v>
      </c>
      <c r="P21" s="71">
        <v>2172550</v>
      </c>
      <c r="Q21" s="71">
        <v>0</v>
      </c>
    </row>
    <row r="22" spans="1:17" ht="12.75" customHeight="1">
      <c r="A22" s="66" t="s">
        <v>286</v>
      </c>
      <c r="B22" s="66" t="s">
        <v>292</v>
      </c>
      <c r="C22" s="66" t="s">
        <v>293</v>
      </c>
      <c r="D22" s="66" t="s">
        <v>140</v>
      </c>
      <c r="E22" s="66" t="s">
        <v>141</v>
      </c>
      <c r="F22" s="71">
        <f t="shared" si="2"/>
        <v>200000</v>
      </c>
      <c r="G22" s="71">
        <f t="shared" si="3"/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f t="shared" si="4"/>
        <v>200000</v>
      </c>
      <c r="N22" s="71">
        <v>0</v>
      </c>
      <c r="O22" s="71">
        <v>0</v>
      </c>
      <c r="P22" s="71">
        <v>200000</v>
      </c>
      <c r="Q22" s="71">
        <v>0</v>
      </c>
    </row>
    <row r="23" spans="1:17" ht="12.75" customHeight="1">
      <c r="A23" s="66" t="s">
        <v>286</v>
      </c>
      <c r="B23" s="66" t="s">
        <v>294</v>
      </c>
      <c r="C23" s="66" t="s">
        <v>291</v>
      </c>
      <c r="D23" s="66" t="s">
        <v>140</v>
      </c>
      <c r="E23" s="66" t="s">
        <v>141</v>
      </c>
      <c r="F23" s="71">
        <f t="shared" si="2"/>
        <v>10000</v>
      </c>
      <c r="G23" s="71">
        <f t="shared" si="3"/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f t="shared" si="4"/>
        <v>10000</v>
      </c>
      <c r="N23" s="71">
        <v>0</v>
      </c>
      <c r="O23" s="71">
        <v>0</v>
      </c>
      <c r="P23" s="71">
        <v>10000</v>
      </c>
      <c r="Q23" s="71">
        <v>0</v>
      </c>
    </row>
    <row r="24" spans="1:17" ht="12.75" customHeight="1">
      <c r="A24" s="66" t="s">
        <v>295</v>
      </c>
      <c r="B24" s="66" t="s">
        <v>287</v>
      </c>
      <c r="C24" s="66" t="s">
        <v>287</v>
      </c>
      <c r="D24" s="66" t="s">
        <v>140</v>
      </c>
      <c r="E24" s="66" t="s">
        <v>141</v>
      </c>
      <c r="F24" s="71">
        <f t="shared" si="2"/>
        <v>50000</v>
      </c>
      <c r="G24" s="71">
        <f t="shared" si="3"/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f t="shared" si="4"/>
        <v>50000</v>
      </c>
      <c r="N24" s="71">
        <v>0</v>
      </c>
      <c r="O24" s="71">
        <v>0</v>
      </c>
      <c r="P24" s="71">
        <v>50000</v>
      </c>
      <c r="Q24" s="71">
        <v>0</v>
      </c>
    </row>
    <row r="25" spans="1:17" ht="12.75" customHeight="1">
      <c r="A25" s="66" t="s">
        <v>286</v>
      </c>
      <c r="B25" s="66" t="s">
        <v>294</v>
      </c>
      <c r="C25" s="66" t="s">
        <v>287</v>
      </c>
      <c r="D25" s="66" t="s">
        <v>140</v>
      </c>
      <c r="E25" s="66" t="s">
        <v>141</v>
      </c>
      <c r="F25" s="71">
        <f t="shared" si="2"/>
        <v>2451431.12</v>
      </c>
      <c r="G25" s="71">
        <f t="shared" si="3"/>
        <v>2419931.12</v>
      </c>
      <c r="H25" s="71">
        <v>2165450.48</v>
      </c>
      <c r="I25" s="71">
        <v>0</v>
      </c>
      <c r="J25" s="71">
        <v>139580.64000000001</v>
      </c>
      <c r="K25" s="71">
        <v>0</v>
      </c>
      <c r="L25" s="71">
        <v>114900</v>
      </c>
      <c r="M25" s="71">
        <f t="shared" si="4"/>
        <v>31500</v>
      </c>
      <c r="N25" s="71">
        <v>0</v>
      </c>
      <c r="O25" s="71">
        <v>0</v>
      </c>
      <c r="P25" s="71">
        <v>31500</v>
      </c>
      <c r="Q25" s="71">
        <v>0</v>
      </c>
    </row>
    <row r="26" spans="1:17" ht="12.75" customHeight="1">
      <c r="A26" s="66" t="s">
        <v>296</v>
      </c>
      <c r="B26" s="66" t="s">
        <v>288</v>
      </c>
      <c r="C26" s="66" t="s">
        <v>287</v>
      </c>
      <c r="D26" s="66" t="s">
        <v>140</v>
      </c>
      <c r="E26" s="66" t="s">
        <v>141</v>
      </c>
      <c r="F26" s="71">
        <f t="shared" si="2"/>
        <v>1000000</v>
      </c>
      <c r="G26" s="71">
        <f t="shared" si="3"/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f t="shared" si="4"/>
        <v>1000000</v>
      </c>
      <c r="N26" s="71">
        <v>0</v>
      </c>
      <c r="O26" s="71">
        <v>1000000</v>
      </c>
      <c r="P26" s="71">
        <v>0</v>
      </c>
      <c r="Q26" s="71">
        <v>0</v>
      </c>
    </row>
    <row r="27" spans="1:17" ht="12.75" customHeight="1">
      <c r="A27" s="66" t="s">
        <v>286</v>
      </c>
      <c r="B27" s="66" t="s">
        <v>291</v>
      </c>
      <c r="C27" s="66" t="s">
        <v>291</v>
      </c>
      <c r="D27" s="66" t="s">
        <v>140</v>
      </c>
      <c r="E27" s="66" t="s">
        <v>141</v>
      </c>
      <c r="F27" s="71">
        <f t="shared" si="2"/>
        <v>1100000</v>
      </c>
      <c r="G27" s="71">
        <f t="shared" si="3"/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f t="shared" si="4"/>
        <v>1100000</v>
      </c>
      <c r="N27" s="71">
        <v>0</v>
      </c>
      <c r="O27" s="71">
        <v>0</v>
      </c>
      <c r="P27" s="71">
        <v>1100000</v>
      </c>
      <c r="Q27" s="71">
        <v>0</v>
      </c>
    </row>
    <row r="28" spans="1:17" ht="12.75" customHeight="1">
      <c r="A28" s="66" t="s">
        <v>286</v>
      </c>
      <c r="B28" s="66" t="s">
        <v>290</v>
      </c>
      <c r="C28" s="66" t="s">
        <v>293</v>
      </c>
      <c r="D28" s="66" t="s">
        <v>142</v>
      </c>
      <c r="E28" s="66" t="s">
        <v>143</v>
      </c>
      <c r="F28" s="71">
        <f t="shared" si="2"/>
        <v>2070000</v>
      </c>
      <c r="G28" s="71">
        <f t="shared" si="3"/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f t="shared" si="4"/>
        <v>2070000</v>
      </c>
      <c r="N28" s="71">
        <v>0</v>
      </c>
      <c r="O28" s="71">
        <v>0</v>
      </c>
      <c r="P28" s="71">
        <v>2070000</v>
      </c>
      <c r="Q28" s="71">
        <v>0</v>
      </c>
    </row>
    <row r="29" spans="1:17" ht="12.75" customHeight="1">
      <c r="A29" s="66" t="s">
        <v>297</v>
      </c>
      <c r="B29" s="66" t="s">
        <v>290</v>
      </c>
      <c r="C29" s="66" t="s">
        <v>289</v>
      </c>
      <c r="D29" s="66" t="s">
        <v>142</v>
      </c>
      <c r="E29" s="66" t="s">
        <v>143</v>
      </c>
      <c r="F29" s="71">
        <f t="shared" si="2"/>
        <v>3000000</v>
      </c>
      <c r="G29" s="71">
        <f t="shared" si="3"/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f t="shared" si="4"/>
        <v>3000000</v>
      </c>
      <c r="N29" s="71">
        <v>0</v>
      </c>
      <c r="O29" s="71">
        <v>0</v>
      </c>
      <c r="P29" s="71">
        <v>3000000</v>
      </c>
      <c r="Q29" s="71">
        <v>0</v>
      </c>
    </row>
    <row r="30" spans="1:17" ht="12.75" customHeight="1">
      <c r="A30" s="66" t="s">
        <v>286</v>
      </c>
      <c r="B30" s="66" t="s">
        <v>291</v>
      </c>
      <c r="C30" s="66" t="s">
        <v>291</v>
      </c>
      <c r="D30" s="66" t="s">
        <v>142</v>
      </c>
      <c r="E30" s="66" t="s">
        <v>143</v>
      </c>
      <c r="F30" s="71">
        <f t="shared" si="2"/>
        <v>29695902.390000001</v>
      </c>
      <c r="G30" s="71">
        <f t="shared" si="3"/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f t="shared" si="4"/>
        <v>29695902.390000001</v>
      </c>
      <c r="N30" s="71">
        <v>0</v>
      </c>
      <c r="O30" s="71">
        <v>0</v>
      </c>
      <c r="P30" s="71">
        <v>29695902.390000001</v>
      </c>
      <c r="Q30" s="71">
        <v>0</v>
      </c>
    </row>
    <row r="31" spans="1:17" ht="12.75" customHeight="1">
      <c r="A31" s="66" t="s">
        <v>298</v>
      </c>
      <c r="B31" s="66" t="s">
        <v>299</v>
      </c>
      <c r="C31" s="66" t="s">
        <v>291</v>
      </c>
      <c r="D31" s="66" t="s">
        <v>142</v>
      </c>
      <c r="E31" s="66" t="s">
        <v>143</v>
      </c>
      <c r="F31" s="71">
        <f t="shared" si="2"/>
        <v>111960600</v>
      </c>
      <c r="G31" s="71">
        <f t="shared" si="3"/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f t="shared" si="4"/>
        <v>111960600</v>
      </c>
      <c r="N31" s="71">
        <v>0</v>
      </c>
      <c r="O31" s="71">
        <v>0</v>
      </c>
      <c r="P31" s="71">
        <v>111960600</v>
      </c>
      <c r="Q31" s="71">
        <v>0</v>
      </c>
    </row>
    <row r="32" spans="1:17" ht="12.75" customHeight="1">
      <c r="A32" s="66" t="s">
        <v>286</v>
      </c>
      <c r="B32" s="66" t="s">
        <v>288</v>
      </c>
      <c r="C32" s="66" t="s">
        <v>299</v>
      </c>
      <c r="D32" s="66" t="s">
        <v>142</v>
      </c>
      <c r="E32" s="66" t="s">
        <v>143</v>
      </c>
      <c r="F32" s="71">
        <f t="shared" si="2"/>
        <v>252763</v>
      </c>
      <c r="G32" s="71">
        <f t="shared" si="3"/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f t="shared" si="4"/>
        <v>252763</v>
      </c>
      <c r="N32" s="71">
        <v>0</v>
      </c>
      <c r="O32" s="71">
        <v>0</v>
      </c>
      <c r="P32" s="71">
        <v>252763</v>
      </c>
      <c r="Q32" s="71">
        <v>0</v>
      </c>
    </row>
    <row r="33" spans="1:17" ht="12.75" customHeight="1">
      <c r="A33" s="66" t="s">
        <v>296</v>
      </c>
      <c r="B33" s="66" t="s">
        <v>294</v>
      </c>
      <c r="C33" s="66" t="s">
        <v>291</v>
      </c>
      <c r="D33" s="66" t="s">
        <v>142</v>
      </c>
      <c r="E33" s="66" t="s">
        <v>143</v>
      </c>
      <c r="F33" s="71">
        <f t="shared" si="2"/>
        <v>800000</v>
      </c>
      <c r="G33" s="71">
        <f t="shared" si="3"/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f t="shared" si="4"/>
        <v>800000</v>
      </c>
      <c r="N33" s="71">
        <v>0</v>
      </c>
      <c r="O33" s="71">
        <v>0</v>
      </c>
      <c r="P33" s="71">
        <v>800000</v>
      </c>
      <c r="Q33" s="71">
        <v>0</v>
      </c>
    </row>
    <row r="34" spans="1:17" ht="12.75" customHeight="1">
      <c r="A34" s="66" t="s">
        <v>296</v>
      </c>
      <c r="B34" s="66" t="s">
        <v>292</v>
      </c>
      <c r="C34" s="66" t="s">
        <v>289</v>
      </c>
      <c r="D34" s="66" t="s">
        <v>142</v>
      </c>
      <c r="E34" s="66" t="s">
        <v>143</v>
      </c>
      <c r="F34" s="71">
        <f t="shared" si="2"/>
        <v>180000</v>
      </c>
      <c r="G34" s="71">
        <f t="shared" si="3"/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f t="shared" si="4"/>
        <v>180000</v>
      </c>
      <c r="N34" s="71">
        <v>0</v>
      </c>
      <c r="O34" s="71">
        <v>0</v>
      </c>
      <c r="P34" s="71">
        <v>180000</v>
      </c>
      <c r="Q34" s="71">
        <v>0</v>
      </c>
    </row>
    <row r="35" spans="1:17" ht="12.75" customHeight="1">
      <c r="A35" s="66" t="s">
        <v>286</v>
      </c>
      <c r="B35" s="66" t="s">
        <v>288</v>
      </c>
      <c r="C35" s="66" t="s">
        <v>291</v>
      </c>
      <c r="D35" s="66" t="s">
        <v>142</v>
      </c>
      <c r="E35" s="66" t="s">
        <v>143</v>
      </c>
      <c r="F35" s="71">
        <f t="shared" si="2"/>
        <v>800000</v>
      </c>
      <c r="G35" s="71">
        <f t="shared" si="3"/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f t="shared" si="4"/>
        <v>800000</v>
      </c>
      <c r="N35" s="71">
        <v>0</v>
      </c>
      <c r="O35" s="71">
        <v>0</v>
      </c>
      <c r="P35" s="71">
        <v>800000</v>
      </c>
      <c r="Q35" s="71">
        <v>0</v>
      </c>
    </row>
    <row r="36" spans="1:17" ht="12.75" customHeight="1">
      <c r="A36" s="66" t="s">
        <v>286</v>
      </c>
      <c r="B36" s="66" t="s">
        <v>290</v>
      </c>
      <c r="C36" s="66" t="s">
        <v>287</v>
      </c>
      <c r="D36" s="66" t="s">
        <v>142</v>
      </c>
      <c r="E36" s="66" t="s">
        <v>143</v>
      </c>
      <c r="F36" s="71">
        <f t="shared" si="2"/>
        <v>4306035</v>
      </c>
      <c r="G36" s="71">
        <f t="shared" si="3"/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f t="shared" si="4"/>
        <v>4306035</v>
      </c>
      <c r="N36" s="71">
        <v>0</v>
      </c>
      <c r="O36" s="71">
        <v>0</v>
      </c>
      <c r="P36" s="71">
        <v>4306035</v>
      </c>
      <c r="Q36" s="71">
        <v>0</v>
      </c>
    </row>
    <row r="37" spans="1:17" ht="12.75" customHeight="1">
      <c r="A37" s="66" t="s">
        <v>286</v>
      </c>
      <c r="B37" s="66" t="s">
        <v>288</v>
      </c>
      <c r="C37" s="66" t="s">
        <v>287</v>
      </c>
      <c r="D37" s="66" t="s">
        <v>142</v>
      </c>
      <c r="E37" s="66" t="s">
        <v>143</v>
      </c>
      <c r="F37" s="71">
        <f t="shared" si="2"/>
        <v>2529235.4699999997</v>
      </c>
      <c r="G37" s="71">
        <f t="shared" si="3"/>
        <v>2426235.4699999997</v>
      </c>
      <c r="H37" s="71">
        <v>2203904.15</v>
      </c>
      <c r="I37" s="71">
        <v>0</v>
      </c>
      <c r="J37" s="71">
        <v>127631.32</v>
      </c>
      <c r="K37" s="71">
        <v>0</v>
      </c>
      <c r="L37" s="71">
        <v>94700</v>
      </c>
      <c r="M37" s="71">
        <f t="shared" si="4"/>
        <v>103000</v>
      </c>
      <c r="N37" s="71">
        <v>0</v>
      </c>
      <c r="O37" s="71">
        <v>0</v>
      </c>
      <c r="P37" s="71">
        <v>103000</v>
      </c>
      <c r="Q37" s="71">
        <v>0</v>
      </c>
    </row>
    <row r="38" spans="1:17" ht="12.75" customHeight="1">
      <c r="A38" s="66" t="s">
        <v>286</v>
      </c>
      <c r="B38" s="66" t="s">
        <v>300</v>
      </c>
      <c r="C38" s="66" t="s">
        <v>287</v>
      </c>
      <c r="D38" s="66" t="s">
        <v>142</v>
      </c>
      <c r="E38" s="66" t="s">
        <v>143</v>
      </c>
      <c r="F38" s="71">
        <f t="shared" si="2"/>
        <v>240000</v>
      </c>
      <c r="G38" s="71">
        <f t="shared" si="3"/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f t="shared" si="4"/>
        <v>240000</v>
      </c>
      <c r="N38" s="71">
        <v>0</v>
      </c>
      <c r="O38" s="71">
        <v>0</v>
      </c>
      <c r="P38" s="71">
        <v>240000</v>
      </c>
      <c r="Q38" s="71">
        <v>0</v>
      </c>
    </row>
    <row r="39" spans="1:17" ht="12.75" customHeight="1">
      <c r="A39" s="66" t="s">
        <v>301</v>
      </c>
      <c r="B39" s="66" t="s">
        <v>287</v>
      </c>
      <c r="C39" s="66" t="s">
        <v>287</v>
      </c>
      <c r="D39" s="66" t="s">
        <v>142</v>
      </c>
      <c r="E39" s="66" t="s">
        <v>143</v>
      </c>
      <c r="F39" s="71">
        <f t="shared" si="2"/>
        <v>180000</v>
      </c>
      <c r="G39" s="71">
        <f t="shared" si="3"/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f t="shared" si="4"/>
        <v>180000</v>
      </c>
      <c r="N39" s="71">
        <v>0</v>
      </c>
      <c r="O39" s="71">
        <v>0</v>
      </c>
      <c r="P39" s="71">
        <v>180000</v>
      </c>
      <c r="Q39" s="71">
        <v>0</v>
      </c>
    </row>
    <row r="40" spans="1:17" ht="12.75" customHeight="1">
      <c r="A40" s="66" t="s">
        <v>333</v>
      </c>
      <c r="B40" s="66"/>
      <c r="C40" s="66"/>
      <c r="D40" s="66" t="s">
        <v>334</v>
      </c>
      <c r="E40" s="66" t="s">
        <v>143</v>
      </c>
      <c r="F40" s="71">
        <f t="shared" ref="F40" si="5">G40+M40</f>
        <v>9000000</v>
      </c>
      <c r="G40" s="71">
        <f t="shared" ref="G40" si="6">H40+I40+J40+K40+L40</f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f t="shared" ref="M40" si="7">N40+O40+P40+Q40</f>
        <v>9000000</v>
      </c>
      <c r="N40" s="71">
        <v>0</v>
      </c>
      <c r="O40" s="71">
        <v>0</v>
      </c>
      <c r="P40" s="71">
        <v>9000000</v>
      </c>
      <c r="Q40" s="71"/>
    </row>
    <row r="41" spans="1:17" ht="12.75" customHeight="1">
      <c r="A41" s="66" t="s">
        <v>286</v>
      </c>
      <c r="B41" s="66" t="s">
        <v>302</v>
      </c>
      <c r="C41" s="66" t="s">
        <v>287</v>
      </c>
      <c r="D41" s="66" t="s">
        <v>144</v>
      </c>
      <c r="E41" s="66" t="s">
        <v>145</v>
      </c>
      <c r="F41" s="71">
        <f t="shared" si="2"/>
        <v>5291883.8</v>
      </c>
      <c r="G41" s="71">
        <f t="shared" si="3"/>
        <v>4563313.8</v>
      </c>
      <c r="H41" s="71">
        <v>3701888.66</v>
      </c>
      <c r="I41" s="71">
        <v>0</v>
      </c>
      <c r="J41" s="71">
        <v>669005.14</v>
      </c>
      <c r="K41" s="71">
        <v>0</v>
      </c>
      <c r="L41" s="71">
        <v>192420</v>
      </c>
      <c r="M41" s="71">
        <f t="shared" si="4"/>
        <v>728570</v>
      </c>
      <c r="N41" s="71">
        <v>0</v>
      </c>
      <c r="O41" s="71">
        <v>0</v>
      </c>
      <c r="P41" s="71">
        <v>728570</v>
      </c>
      <c r="Q41" s="71">
        <v>0</v>
      </c>
    </row>
    <row r="42" spans="1:17" ht="12.75" customHeight="1">
      <c r="A42" s="66" t="s">
        <v>286</v>
      </c>
      <c r="B42" s="66" t="s">
        <v>292</v>
      </c>
      <c r="C42" s="66" t="s">
        <v>287</v>
      </c>
      <c r="D42" s="66" t="s">
        <v>146</v>
      </c>
      <c r="E42" s="66" t="s">
        <v>147</v>
      </c>
      <c r="F42" s="71">
        <f t="shared" si="2"/>
        <v>2179520.5599999996</v>
      </c>
      <c r="G42" s="71">
        <f t="shared" si="3"/>
        <v>2126520.5599999996</v>
      </c>
      <c r="H42" s="71">
        <v>1927528.39</v>
      </c>
      <c r="I42" s="71">
        <v>0</v>
      </c>
      <c r="J42" s="71">
        <v>115792.17</v>
      </c>
      <c r="K42" s="71">
        <v>0</v>
      </c>
      <c r="L42" s="71">
        <v>83200</v>
      </c>
      <c r="M42" s="71">
        <f t="shared" si="4"/>
        <v>53000</v>
      </c>
      <c r="N42" s="71">
        <v>0</v>
      </c>
      <c r="O42" s="71">
        <v>0</v>
      </c>
      <c r="P42" s="71">
        <v>53000</v>
      </c>
      <c r="Q42" s="71">
        <v>0</v>
      </c>
    </row>
    <row r="43" spans="1:17" ht="12.75" customHeight="1">
      <c r="A43" s="66" t="s">
        <v>286</v>
      </c>
      <c r="B43" s="66" t="s">
        <v>303</v>
      </c>
      <c r="C43" s="66" t="s">
        <v>287</v>
      </c>
      <c r="D43" s="66" t="s">
        <v>148</v>
      </c>
      <c r="E43" s="66" t="s">
        <v>149</v>
      </c>
      <c r="F43" s="71">
        <f t="shared" si="2"/>
        <v>1299609.29</v>
      </c>
      <c r="G43" s="71">
        <f t="shared" si="3"/>
        <v>1237119.29</v>
      </c>
      <c r="H43" s="71">
        <v>1135209.8500000001</v>
      </c>
      <c r="I43" s="71">
        <v>0</v>
      </c>
      <c r="J43" s="71">
        <v>52309.440000000002</v>
      </c>
      <c r="K43" s="71">
        <v>0</v>
      </c>
      <c r="L43" s="71">
        <v>49600</v>
      </c>
      <c r="M43" s="71">
        <f t="shared" si="4"/>
        <v>62490</v>
      </c>
      <c r="N43" s="71">
        <v>0</v>
      </c>
      <c r="O43" s="71">
        <v>0</v>
      </c>
      <c r="P43" s="71">
        <v>62490</v>
      </c>
      <c r="Q43" s="71">
        <v>0</v>
      </c>
    </row>
    <row r="44" spans="1:17" ht="12.75" customHeight="1">
      <c r="A44" s="66" t="s">
        <v>286</v>
      </c>
      <c r="B44" s="66" t="s">
        <v>303</v>
      </c>
      <c r="C44" s="66" t="s">
        <v>287</v>
      </c>
      <c r="D44" s="66" t="s">
        <v>150</v>
      </c>
      <c r="E44" s="66" t="s">
        <v>151</v>
      </c>
      <c r="F44" s="71">
        <f t="shared" si="2"/>
        <v>725676.37</v>
      </c>
      <c r="G44" s="71">
        <f t="shared" si="3"/>
        <v>693243.37</v>
      </c>
      <c r="H44" s="71">
        <v>624078.11</v>
      </c>
      <c r="I44" s="71">
        <v>0</v>
      </c>
      <c r="J44" s="71">
        <v>35965.26</v>
      </c>
      <c r="K44" s="71">
        <v>0</v>
      </c>
      <c r="L44" s="71">
        <v>33200</v>
      </c>
      <c r="M44" s="71">
        <f t="shared" si="4"/>
        <v>32433</v>
      </c>
      <c r="N44" s="71">
        <v>0</v>
      </c>
      <c r="O44" s="71">
        <v>0</v>
      </c>
      <c r="P44" s="71">
        <v>32433</v>
      </c>
      <c r="Q44" s="71">
        <v>0</v>
      </c>
    </row>
    <row r="45" spans="1:17" ht="12.75" customHeight="1">
      <c r="A45" s="66" t="s">
        <v>286</v>
      </c>
      <c r="B45" s="66" t="s">
        <v>303</v>
      </c>
      <c r="C45" s="66" t="s">
        <v>287</v>
      </c>
      <c r="D45" s="66" t="s">
        <v>152</v>
      </c>
      <c r="E45" s="66" t="s">
        <v>153</v>
      </c>
      <c r="F45" s="71">
        <f t="shared" si="2"/>
        <v>1128238.25</v>
      </c>
      <c r="G45" s="71">
        <f t="shared" si="3"/>
        <v>848538.25</v>
      </c>
      <c r="H45" s="71">
        <v>765253.61</v>
      </c>
      <c r="I45" s="71">
        <v>0</v>
      </c>
      <c r="J45" s="71">
        <v>42484.639999999999</v>
      </c>
      <c r="K45" s="71">
        <v>0</v>
      </c>
      <c r="L45" s="71">
        <v>40800</v>
      </c>
      <c r="M45" s="71">
        <f t="shared" si="4"/>
        <v>279700</v>
      </c>
      <c r="N45" s="71">
        <v>0</v>
      </c>
      <c r="O45" s="71">
        <v>0</v>
      </c>
      <c r="P45" s="71">
        <v>279700</v>
      </c>
      <c r="Q45" s="71">
        <v>0</v>
      </c>
    </row>
    <row r="46" spans="1:17" ht="12.75" customHeight="1">
      <c r="A46" s="66" t="s">
        <v>286</v>
      </c>
      <c r="B46" s="66" t="s">
        <v>304</v>
      </c>
      <c r="C46" s="66" t="s">
        <v>287</v>
      </c>
      <c r="D46" s="66" t="s">
        <v>154</v>
      </c>
      <c r="E46" s="66" t="s">
        <v>155</v>
      </c>
      <c r="F46" s="71">
        <f t="shared" si="2"/>
        <v>4688826.07</v>
      </c>
      <c r="G46" s="71">
        <f t="shared" si="3"/>
        <v>4363462.07</v>
      </c>
      <c r="H46" s="71">
        <v>3776289.96</v>
      </c>
      <c r="I46" s="71">
        <v>0</v>
      </c>
      <c r="J46" s="71">
        <v>382072.11</v>
      </c>
      <c r="K46" s="71">
        <v>0</v>
      </c>
      <c r="L46" s="71">
        <v>205100</v>
      </c>
      <c r="M46" s="71">
        <f t="shared" si="4"/>
        <v>325364</v>
      </c>
      <c r="N46" s="71">
        <v>0</v>
      </c>
      <c r="O46" s="71">
        <v>0</v>
      </c>
      <c r="P46" s="71">
        <v>325364</v>
      </c>
      <c r="Q46" s="71">
        <v>0</v>
      </c>
    </row>
    <row r="47" spans="1:17" ht="12.75" customHeight="1">
      <c r="A47" s="66" t="s">
        <v>286</v>
      </c>
      <c r="B47" s="66" t="s">
        <v>305</v>
      </c>
      <c r="C47" s="66" t="s">
        <v>287</v>
      </c>
      <c r="D47" s="66" t="s">
        <v>156</v>
      </c>
      <c r="E47" s="66" t="s">
        <v>157</v>
      </c>
      <c r="F47" s="71">
        <f t="shared" si="2"/>
        <v>6590780.8899999997</v>
      </c>
      <c r="G47" s="71">
        <f t="shared" si="3"/>
        <v>4469030.8899999997</v>
      </c>
      <c r="H47" s="71">
        <v>4067843.71</v>
      </c>
      <c r="I47" s="71">
        <v>0</v>
      </c>
      <c r="J47" s="71">
        <v>247367.18</v>
      </c>
      <c r="K47" s="71">
        <v>0</v>
      </c>
      <c r="L47" s="71">
        <v>153820</v>
      </c>
      <c r="M47" s="71">
        <f t="shared" si="4"/>
        <v>2121750</v>
      </c>
      <c r="N47" s="71">
        <v>0</v>
      </c>
      <c r="O47" s="71">
        <v>0</v>
      </c>
      <c r="P47" s="71">
        <v>2121750</v>
      </c>
      <c r="Q47" s="71">
        <v>0</v>
      </c>
    </row>
    <row r="48" spans="1:17" ht="12.75" customHeight="1">
      <c r="A48" s="66" t="s">
        <v>298</v>
      </c>
      <c r="B48" s="66" t="s">
        <v>300</v>
      </c>
      <c r="C48" s="66" t="s">
        <v>299</v>
      </c>
      <c r="D48" s="66" t="s">
        <v>156</v>
      </c>
      <c r="E48" s="66" t="s">
        <v>157</v>
      </c>
      <c r="F48" s="71">
        <f t="shared" si="2"/>
        <v>6111342</v>
      </c>
      <c r="G48" s="71">
        <f t="shared" si="3"/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f t="shared" si="4"/>
        <v>6111342</v>
      </c>
      <c r="N48" s="71">
        <v>0</v>
      </c>
      <c r="O48" s="71">
        <v>0</v>
      </c>
      <c r="P48" s="71">
        <v>6111342</v>
      </c>
      <c r="Q48" s="71">
        <v>0</v>
      </c>
    </row>
    <row r="49" spans="1:17" ht="12.75" customHeight="1">
      <c r="A49" s="66" t="s">
        <v>297</v>
      </c>
      <c r="B49" s="66" t="s">
        <v>287</v>
      </c>
      <c r="C49" s="66" t="s">
        <v>287</v>
      </c>
      <c r="D49" s="66" t="s">
        <v>156</v>
      </c>
      <c r="E49" s="66" t="s">
        <v>157</v>
      </c>
      <c r="F49" s="71">
        <f t="shared" si="2"/>
        <v>3000</v>
      </c>
      <c r="G49" s="71">
        <f t="shared" si="3"/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71">
        <f t="shared" si="4"/>
        <v>3000</v>
      </c>
      <c r="N49" s="71">
        <v>0</v>
      </c>
      <c r="O49" s="71">
        <v>0</v>
      </c>
      <c r="P49" s="71">
        <v>3000</v>
      </c>
      <c r="Q49" s="71">
        <v>0</v>
      </c>
    </row>
    <row r="50" spans="1:17" ht="12.75" customHeight="1">
      <c r="A50" s="66" t="s">
        <v>301</v>
      </c>
      <c r="B50" s="66" t="s">
        <v>299</v>
      </c>
      <c r="C50" s="66" t="s">
        <v>287</v>
      </c>
      <c r="D50" s="66" t="s">
        <v>156</v>
      </c>
      <c r="E50" s="66" t="s">
        <v>157</v>
      </c>
      <c r="F50" s="71">
        <f t="shared" si="2"/>
        <v>99300</v>
      </c>
      <c r="G50" s="71">
        <f t="shared" si="3"/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f t="shared" si="4"/>
        <v>99300</v>
      </c>
      <c r="N50" s="71">
        <v>0</v>
      </c>
      <c r="O50" s="71">
        <v>0</v>
      </c>
      <c r="P50" s="71">
        <v>99300</v>
      </c>
      <c r="Q50" s="71">
        <v>0</v>
      </c>
    </row>
    <row r="51" spans="1:17" ht="12.75" customHeight="1">
      <c r="A51" s="66" t="s">
        <v>286</v>
      </c>
      <c r="B51" s="66" t="s">
        <v>305</v>
      </c>
      <c r="C51" s="66" t="s">
        <v>291</v>
      </c>
      <c r="D51" s="66" t="s">
        <v>156</v>
      </c>
      <c r="E51" s="66" t="s">
        <v>157</v>
      </c>
      <c r="F51" s="71">
        <f t="shared" si="2"/>
        <v>3449870</v>
      </c>
      <c r="G51" s="71">
        <f t="shared" si="3"/>
        <v>0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  <c r="M51" s="71">
        <f t="shared" si="4"/>
        <v>3449870</v>
      </c>
      <c r="N51" s="71">
        <v>0</v>
      </c>
      <c r="O51" s="71">
        <v>0</v>
      </c>
      <c r="P51" s="71">
        <v>3449870</v>
      </c>
      <c r="Q51" s="71">
        <v>0</v>
      </c>
    </row>
    <row r="52" spans="1:17" ht="12.75" customHeight="1">
      <c r="A52" s="66" t="s">
        <v>286</v>
      </c>
      <c r="B52" s="66" t="s">
        <v>306</v>
      </c>
      <c r="C52" s="66" t="s">
        <v>290</v>
      </c>
      <c r="D52" s="66" t="s">
        <v>158</v>
      </c>
      <c r="E52" s="66" t="s">
        <v>159</v>
      </c>
      <c r="F52" s="71">
        <f t="shared" si="2"/>
        <v>5000</v>
      </c>
      <c r="G52" s="71">
        <f t="shared" si="3"/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1">
        <f t="shared" si="4"/>
        <v>5000</v>
      </c>
      <c r="N52" s="71">
        <v>0</v>
      </c>
      <c r="O52" s="71">
        <v>0</v>
      </c>
      <c r="P52" s="71">
        <v>5000</v>
      </c>
      <c r="Q52" s="71">
        <v>0</v>
      </c>
    </row>
    <row r="53" spans="1:17" ht="12.75" customHeight="1">
      <c r="A53" s="66" t="s">
        <v>286</v>
      </c>
      <c r="B53" s="66" t="s">
        <v>306</v>
      </c>
      <c r="C53" s="66" t="s">
        <v>287</v>
      </c>
      <c r="D53" s="66" t="s">
        <v>158</v>
      </c>
      <c r="E53" s="66" t="s">
        <v>159</v>
      </c>
      <c r="F53" s="71">
        <f t="shared" si="2"/>
        <v>10922818.699999999</v>
      </c>
      <c r="G53" s="71">
        <f t="shared" si="3"/>
        <v>2425118.6999999997</v>
      </c>
      <c r="H53" s="71">
        <v>2105404.7999999998</v>
      </c>
      <c r="I53" s="71">
        <v>0</v>
      </c>
      <c r="J53" s="71">
        <v>212293.9</v>
      </c>
      <c r="K53" s="71">
        <v>0</v>
      </c>
      <c r="L53" s="71">
        <v>107420</v>
      </c>
      <c r="M53" s="71">
        <f t="shared" si="4"/>
        <v>8497700</v>
      </c>
      <c r="N53" s="71">
        <v>0</v>
      </c>
      <c r="O53" s="71">
        <v>0</v>
      </c>
      <c r="P53" s="71">
        <v>8497700</v>
      </c>
      <c r="Q53" s="71">
        <v>0</v>
      </c>
    </row>
    <row r="54" spans="1:17" ht="12.75" customHeight="1">
      <c r="A54" s="66" t="s">
        <v>286</v>
      </c>
      <c r="B54" s="66" t="s">
        <v>291</v>
      </c>
      <c r="C54" s="66" t="s">
        <v>291</v>
      </c>
      <c r="D54" s="66" t="s">
        <v>158</v>
      </c>
      <c r="E54" s="66" t="s">
        <v>159</v>
      </c>
      <c r="F54" s="71">
        <f t="shared" si="2"/>
        <v>50000</v>
      </c>
      <c r="G54" s="71">
        <f t="shared" si="3"/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f t="shared" si="4"/>
        <v>50000</v>
      </c>
      <c r="N54" s="71">
        <v>0</v>
      </c>
      <c r="O54" s="71">
        <v>0</v>
      </c>
      <c r="P54" s="71">
        <v>50000</v>
      </c>
      <c r="Q54" s="71">
        <v>0</v>
      </c>
    </row>
    <row r="55" spans="1:17" ht="12.75" customHeight="1">
      <c r="A55" s="66" t="s">
        <v>307</v>
      </c>
      <c r="B55" s="66" t="s">
        <v>293</v>
      </c>
      <c r="C55" s="66" t="s">
        <v>287</v>
      </c>
      <c r="D55" s="66" t="s">
        <v>160</v>
      </c>
      <c r="E55" s="66" t="s">
        <v>161</v>
      </c>
      <c r="F55" s="71">
        <f t="shared" si="2"/>
        <v>3584638.4</v>
      </c>
      <c r="G55" s="71">
        <f t="shared" si="3"/>
        <v>3584638.4</v>
      </c>
      <c r="H55" s="71">
        <v>0</v>
      </c>
      <c r="I55" s="71">
        <v>3261686.32</v>
      </c>
      <c r="J55" s="71">
        <v>0</v>
      </c>
      <c r="K55" s="71">
        <v>158932.07999999999</v>
      </c>
      <c r="L55" s="71">
        <v>164020</v>
      </c>
      <c r="M55" s="71">
        <f t="shared" si="4"/>
        <v>0</v>
      </c>
      <c r="N55" s="71">
        <v>0</v>
      </c>
      <c r="O55" s="71">
        <v>0</v>
      </c>
      <c r="P55" s="71">
        <v>0</v>
      </c>
      <c r="Q55" s="71">
        <v>0</v>
      </c>
    </row>
    <row r="56" spans="1:17" ht="12.75" customHeight="1">
      <c r="A56" s="66" t="s">
        <v>307</v>
      </c>
      <c r="B56" s="66" t="s">
        <v>293</v>
      </c>
      <c r="C56" s="66" t="s">
        <v>299</v>
      </c>
      <c r="D56" s="66" t="s">
        <v>160</v>
      </c>
      <c r="E56" s="66" t="s">
        <v>161</v>
      </c>
      <c r="F56" s="71">
        <f t="shared" si="2"/>
        <v>611720</v>
      </c>
      <c r="G56" s="71">
        <f t="shared" si="3"/>
        <v>0</v>
      </c>
      <c r="H56" s="71">
        <v>0</v>
      </c>
      <c r="I56" s="71">
        <v>0</v>
      </c>
      <c r="J56" s="71">
        <v>0</v>
      </c>
      <c r="K56" s="71">
        <v>0</v>
      </c>
      <c r="L56" s="71">
        <v>0</v>
      </c>
      <c r="M56" s="71">
        <f t="shared" si="4"/>
        <v>611720</v>
      </c>
      <c r="N56" s="71">
        <v>0</v>
      </c>
      <c r="O56" s="71">
        <v>0</v>
      </c>
      <c r="P56" s="71">
        <v>611720</v>
      </c>
      <c r="Q56" s="71">
        <v>0</v>
      </c>
    </row>
    <row r="57" spans="1:17" ht="12.75" customHeight="1">
      <c r="A57" s="66" t="s">
        <v>286</v>
      </c>
      <c r="B57" s="66" t="s">
        <v>308</v>
      </c>
      <c r="C57" s="66" t="s">
        <v>291</v>
      </c>
      <c r="D57" s="66" t="s">
        <v>162</v>
      </c>
      <c r="E57" s="66" t="s">
        <v>163</v>
      </c>
      <c r="F57" s="71">
        <f t="shared" si="2"/>
        <v>25000</v>
      </c>
      <c r="G57" s="71">
        <f t="shared" si="3"/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f t="shared" si="4"/>
        <v>25000</v>
      </c>
      <c r="N57" s="71">
        <v>0</v>
      </c>
      <c r="O57" s="71">
        <v>0</v>
      </c>
      <c r="P57" s="71">
        <v>25000</v>
      </c>
      <c r="Q57" s="71">
        <v>0</v>
      </c>
    </row>
    <row r="58" spans="1:17" ht="12.75" customHeight="1">
      <c r="A58" s="66" t="s">
        <v>286</v>
      </c>
      <c r="B58" s="66" t="s">
        <v>308</v>
      </c>
      <c r="C58" s="66" t="s">
        <v>287</v>
      </c>
      <c r="D58" s="66" t="s">
        <v>162</v>
      </c>
      <c r="E58" s="66" t="s">
        <v>163</v>
      </c>
      <c r="F58" s="71">
        <f t="shared" si="2"/>
        <v>5195071.6899999995</v>
      </c>
      <c r="G58" s="71">
        <f t="shared" si="3"/>
        <v>3794901.69</v>
      </c>
      <c r="H58" s="71">
        <v>3292023.42</v>
      </c>
      <c r="I58" s="71">
        <v>0</v>
      </c>
      <c r="J58" s="71">
        <v>355278.27</v>
      </c>
      <c r="K58" s="71">
        <v>0</v>
      </c>
      <c r="L58" s="71">
        <v>147600</v>
      </c>
      <c r="M58" s="71">
        <f t="shared" si="4"/>
        <v>1400170</v>
      </c>
      <c r="N58" s="71">
        <v>0</v>
      </c>
      <c r="O58" s="71">
        <v>0</v>
      </c>
      <c r="P58" s="71">
        <v>1400170</v>
      </c>
      <c r="Q58" s="71">
        <v>0</v>
      </c>
    </row>
    <row r="59" spans="1:17" ht="12.75" customHeight="1">
      <c r="A59" s="66" t="s">
        <v>286</v>
      </c>
      <c r="B59" s="66" t="s">
        <v>309</v>
      </c>
      <c r="C59" s="66" t="s">
        <v>291</v>
      </c>
      <c r="D59" s="66" t="s">
        <v>162</v>
      </c>
      <c r="E59" s="66" t="s">
        <v>163</v>
      </c>
      <c r="F59" s="71">
        <f t="shared" si="2"/>
        <v>40000</v>
      </c>
      <c r="G59" s="71">
        <f t="shared" si="3"/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f t="shared" si="4"/>
        <v>40000</v>
      </c>
      <c r="N59" s="71">
        <v>0</v>
      </c>
      <c r="O59" s="71">
        <v>0</v>
      </c>
      <c r="P59" s="71">
        <v>40000</v>
      </c>
      <c r="Q59" s="71">
        <v>0</v>
      </c>
    </row>
    <row r="60" spans="1:17" ht="12.75" customHeight="1">
      <c r="A60" s="66" t="s">
        <v>286</v>
      </c>
      <c r="B60" s="66" t="s">
        <v>308</v>
      </c>
      <c r="C60" s="66" t="s">
        <v>294</v>
      </c>
      <c r="D60" s="66" t="s">
        <v>162</v>
      </c>
      <c r="E60" s="66" t="s">
        <v>163</v>
      </c>
      <c r="F60" s="71">
        <f t="shared" si="2"/>
        <v>120000</v>
      </c>
      <c r="G60" s="71">
        <f t="shared" si="3"/>
        <v>0</v>
      </c>
      <c r="H60" s="71">
        <v>0</v>
      </c>
      <c r="I60" s="71">
        <v>0</v>
      </c>
      <c r="J60" s="71">
        <v>0</v>
      </c>
      <c r="K60" s="71">
        <v>0</v>
      </c>
      <c r="L60" s="71">
        <v>0</v>
      </c>
      <c r="M60" s="71">
        <f t="shared" si="4"/>
        <v>120000</v>
      </c>
      <c r="N60" s="71">
        <v>0</v>
      </c>
      <c r="O60" s="71">
        <v>0</v>
      </c>
      <c r="P60" s="71">
        <v>120000</v>
      </c>
      <c r="Q60" s="71">
        <v>0</v>
      </c>
    </row>
    <row r="61" spans="1:17" ht="12.75" customHeight="1">
      <c r="A61" s="66" t="s">
        <v>286</v>
      </c>
      <c r="B61" s="66" t="s">
        <v>308</v>
      </c>
      <c r="C61" s="66" t="s">
        <v>291</v>
      </c>
      <c r="D61" s="66" t="s">
        <v>164</v>
      </c>
      <c r="E61" s="66" t="s">
        <v>165</v>
      </c>
      <c r="F61" s="71">
        <f t="shared" si="2"/>
        <v>251359.43</v>
      </c>
      <c r="G61" s="71">
        <f t="shared" si="3"/>
        <v>210759.43</v>
      </c>
      <c r="H61" s="71">
        <v>174755.33</v>
      </c>
      <c r="I61" s="71">
        <v>0</v>
      </c>
      <c r="J61" s="71">
        <v>24504.1</v>
      </c>
      <c r="K61" s="71">
        <v>0</v>
      </c>
      <c r="L61" s="71">
        <v>11500</v>
      </c>
      <c r="M61" s="71">
        <f t="shared" si="4"/>
        <v>40600</v>
      </c>
      <c r="N61" s="71">
        <v>0</v>
      </c>
      <c r="O61" s="71">
        <v>0</v>
      </c>
      <c r="P61" s="71">
        <v>40600</v>
      </c>
      <c r="Q61" s="71">
        <v>0</v>
      </c>
    </row>
    <row r="62" spans="1:17" ht="12.75" customHeight="1">
      <c r="A62" s="66" t="s">
        <v>286</v>
      </c>
      <c r="B62" s="66" t="s">
        <v>308</v>
      </c>
      <c r="C62" s="66" t="s">
        <v>291</v>
      </c>
      <c r="D62" s="66" t="s">
        <v>166</v>
      </c>
      <c r="E62" s="66" t="s">
        <v>167</v>
      </c>
      <c r="F62" s="71">
        <f t="shared" si="2"/>
        <v>2326216.85</v>
      </c>
      <c r="G62" s="71">
        <f t="shared" si="3"/>
        <v>1911416.85</v>
      </c>
      <c r="H62" s="71">
        <v>1752201.53</v>
      </c>
      <c r="I62" s="71">
        <v>0</v>
      </c>
      <c r="J62" s="71">
        <v>109295.32</v>
      </c>
      <c r="K62" s="71">
        <v>0</v>
      </c>
      <c r="L62" s="71">
        <v>49920</v>
      </c>
      <c r="M62" s="71">
        <f t="shared" si="4"/>
        <v>414800</v>
      </c>
      <c r="N62" s="71">
        <v>0</v>
      </c>
      <c r="O62" s="71">
        <v>0</v>
      </c>
      <c r="P62" s="71">
        <v>414800</v>
      </c>
      <c r="Q62" s="71">
        <v>0</v>
      </c>
    </row>
    <row r="63" spans="1:17" ht="12.75" customHeight="1">
      <c r="A63" s="66" t="s">
        <v>286</v>
      </c>
      <c r="B63" s="66" t="s">
        <v>308</v>
      </c>
      <c r="C63" s="66" t="s">
        <v>291</v>
      </c>
      <c r="D63" s="66" t="s">
        <v>168</v>
      </c>
      <c r="E63" s="66" t="s">
        <v>169</v>
      </c>
      <c r="F63" s="71">
        <f t="shared" si="2"/>
        <v>2398880.37</v>
      </c>
      <c r="G63" s="71">
        <f t="shared" si="3"/>
        <v>2149980.37</v>
      </c>
      <c r="H63" s="71">
        <v>1950032.99</v>
      </c>
      <c r="I63" s="71">
        <v>0</v>
      </c>
      <c r="J63" s="71">
        <v>113047.38</v>
      </c>
      <c r="K63" s="71">
        <v>0</v>
      </c>
      <c r="L63" s="71">
        <v>86900</v>
      </c>
      <c r="M63" s="71">
        <f t="shared" si="4"/>
        <v>248900</v>
      </c>
      <c r="N63" s="71">
        <v>0</v>
      </c>
      <c r="O63" s="71">
        <v>0</v>
      </c>
      <c r="P63" s="71">
        <v>248900</v>
      </c>
      <c r="Q63" s="71">
        <v>0</v>
      </c>
    </row>
    <row r="64" spans="1:17" ht="12.75" customHeight="1">
      <c r="A64" s="66" t="s">
        <v>286</v>
      </c>
      <c r="B64" s="66" t="s">
        <v>308</v>
      </c>
      <c r="C64" s="66" t="s">
        <v>291</v>
      </c>
      <c r="D64" s="66" t="s">
        <v>170</v>
      </c>
      <c r="E64" s="66" t="s">
        <v>171</v>
      </c>
      <c r="F64" s="71">
        <f t="shared" si="2"/>
        <v>1667030.37</v>
      </c>
      <c r="G64" s="71">
        <f t="shared" si="3"/>
        <v>1449930.37</v>
      </c>
      <c r="H64" s="71">
        <v>1309328.27</v>
      </c>
      <c r="I64" s="71">
        <v>0</v>
      </c>
      <c r="J64" s="71">
        <v>84802.1</v>
      </c>
      <c r="K64" s="71">
        <v>0</v>
      </c>
      <c r="L64" s="71">
        <v>55800</v>
      </c>
      <c r="M64" s="71">
        <f t="shared" si="4"/>
        <v>217100</v>
      </c>
      <c r="N64" s="71">
        <v>0</v>
      </c>
      <c r="O64" s="71">
        <v>0</v>
      </c>
      <c r="P64" s="71">
        <v>217100</v>
      </c>
      <c r="Q64" s="71">
        <v>0</v>
      </c>
    </row>
    <row r="65" spans="1:17" ht="12.75" customHeight="1">
      <c r="A65" s="66" t="s">
        <v>286</v>
      </c>
      <c r="B65" s="66" t="s">
        <v>308</v>
      </c>
      <c r="C65" s="66" t="s">
        <v>291</v>
      </c>
      <c r="D65" s="66" t="s">
        <v>172</v>
      </c>
      <c r="E65" s="66" t="s">
        <v>173</v>
      </c>
      <c r="F65" s="71">
        <f t="shared" si="2"/>
        <v>3490103.2800000003</v>
      </c>
      <c r="G65" s="71">
        <f t="shared" si="3"/>
        <v>3148903.2800000003</v>
      </c>
      <c r="H65" s="71">
        <v>2869823.66</v>
      </c>
      <c r="I65" s="71">
        <v>0</v>
      </c>
      <c r="J65" s="71">
        <v>166239.62</v>
      </c>
      <c r="K65" s="71">
        <v>0</v>
      </c>
      <c r="L65" s="71">
        <v>112840</v>
      </c>
      <c r="M65" s="71">
        <f t="shared" si="4"/>
        <v>341200</v>
      </c>
      <c r="N65" s="71">
        <v>0</v>
      </c>
      <c r="O65" s="71">
        <v>0</v>
      </c>
      <c r="P65" s="71">
        <v>341200</v>
      </c>
      <c r="Q65" s="71">
        <v>0</v>
      </c>
    </row>
    <row r="66" spans="1:17" ht="12.75" customHeight="1">
      <c r="A66" s="66" t="s">
        <v>286</v>
      </c>
      <c r="B66" s="66" t="s">
        <v>308</v>
      </c>
      <c r="C66" s="66" t="s">
        <v>291</v>
      </c>
      <c r="D66" s="66" t="s">
        <v>174</v>
      </c>
      <c r="E66" s="66" t="s">
        <v>175</v>
      </c>
      <c r="F66" s="71">
        <f t="shared" si="2"/>
        <v>1326205.76</v>
      </c>
      <c r="G66" s="71">
        <f t="shared" si="3"/>
        <v>1129005.76</v>
      </c>
      <c r="H66" s="71">
        <v>1024503.4</v>
      </c>
      <c r="I66" s="71">
        <v>0</v>
      </c>
      <c r="J66" s="71">
        <v>64702.36</v>
      </c>
      <c r="K66" s="71">
        <v>0</v>
      </c>
      <c r="L66" s="71">
        <v>39800</v>
      </c>
      <c r="M66" s="71">
        <f t="shared" si="4"/>
        <v>197200</v>
      </c>
      <c r="N66" s="71">
        <v>0</v>
      </c>
      <c r="O66" s="71">
        <v>0</v>
      </c>
      <c r="P66" s="71">
        <v>197200</v>
      </c>
      <c r="Q66" s="71">
        <v>0</v>
      </c>
    </row>
    <row r="67" spans="1:17" ht="12.75" customHeight="1">
      <c r="A67" s="66" t="s">
        <v>286</v>
      </c>
      <c r="B67" s="66" t="s">
        <v>308</v>
      </c>
      <c r="C67" s="66" t="s">
        <v>291</v>
      </c>
      <c r="D67" s="66" t="s">
        <v>176</v>
      </c>
      <c r="E67" s="66" t="s">
        <v>177</v>
      </c>
      <c r="F67" s="71">
        <f t="shared" si="2"/>
        <v>2943548.36</v>
      </c>
      <c r="G67" s="71">
        <f t="shared" si="3"/>
        <v>2648948.36</v>
      </c>
      <c r="H67" s="71">
        <v>2403748.96</v>
      </c>
      <c r="I67" s="71">
        <v>0</v>
      </c>
      <c r="J67" s="71">
        <v>154559.4</v>
      </c>
      <c r="K67" s="71">
        <v>0</v>
      </c>
      <c r="L67" s="71">
        <v>90640</v>
      </c>
      <c r="M67" s="71">
        <f t="shared" si="4"/>
        <v>294600</v>
      </c>
      <c r="N67" s="71">
        <v>0</v>
      </c>
      <c r="O67" s="71">
        <v>0</v>
      </c>
      <c r="P67" s="71">
        <v>294600</v>
      </c>
      <c r="Q67" s="71">
        <v>0</v>
      </c>
    </row>
    <row r="68" spans="1:17" ht="12.75" customHeight="1">
      <c r="A68" s="66" t="s">
        <v>286</v>
      </c>
      <c r="B68" s="66" t="s">
        <v>308</v>
      </c>
      <c r="C68" s="66" t="s">
        <v>291</v>
      </c>
      <c r="D68" s="66" t="s">
        <v>178</v>
      </c>
      <c r="E68" s="66" t="s">
        <v>179</v>
      </c>
      <c r="F68" s="71">
        <f t="shared" si="2"/>
        <v>944391.87</v>
      </c>
      <c r="G68" s="71">
        <f t="shared" si="3"/>
        <v>818791.87</v>
      </c>
      <c r="H68" s="71">
        <v>732164.27</v>
      </c>
      <c r="I68" s="71">
        <v>0</v>
      </c>
      <c r="J68" s="71">
        <v>60527.6</v>
      </c>
      <c r="K68" s="71">
        <v>0</v>
      </c>
      <c r="L68" s="71">
        <v>26100</v>
      </c>
      <c r="M68" s="71">
        <f t="shared" si="4"/>
        <v>125600</v>
      </c>
      <c r="N68" s="71">
        <v>0</v>
      </c>
      <c r="O68" s="71">
        <v>0</v>
      </c>
      <c r="P68" s="71">
        <v>125600</v>
      </c>
      <c r="Q68" s="71">
        <v>0</v>
      </c>
    </row>
    <row r="69" spans="1:17" ht="12.75" customHeight="1">
      <c r="A69" s="66" t="s">
        <v>286</v>
      </c>
      <c r="B69" s="66" t="s">
        <v>308</v>
      </c>
      <c r="C69" s="66" t="s">
        <v>291</v>
      </c>
      <c r="D69" s="66" t="s">
        <v>180</v>
      </c>
      <c r="E69" s="66" t="s">
        <v>181</v>
      </c>
      <c r="F69" s="71">
        <f t="shared" si="2"/>
        <v>1103230.75</v>
      </c>
      <c r="G69" s="71">
        <f t="shared" si="3"/>
        <v>957630.75</v>
      </c>
      <c r="H69" s="71">
        <v>858595.15</v>
      </c>
      <c r="I69" s="71">
        <v>0</v>
      </c>
      <c r="J69" s="71">
        <v>62335.6</v>
      </c>
      <c r="K69" s="71">
        <v>0</v>
      </c>
      <c r="L69" s="71">
        <v>36700</v>
      </c>
      <c r="M69" s="71">
        <f t="shared" si="4"/>
        <v>145600</v>
      </c>
      <c r="N69" s="71">
        <v>0</v>
      </c>
      <c r="O69" s="71">
        <v>0</v>
      </c>
      <c r="P69" s="71">
        <v>145600</v>
      </c>
      <c r="Q69" s="71">
        <v>0</v>
      </c>
    </row>
    <row r="70" spans="1:17" ht="12.75" customHeight="1">
      <c r="A70" s="66" t="s">
        <v>286</v>
      </c>
      <c r="B70" s="66" t="s">
        <v>308</v>
      </c>
      <c r="C70" s="66" t="s">
        <v>291</v>
      </c>
      <c r="D70" s="66" t="s">
        <v>182</v>
      </c>
      <c r="E70" s="66" t="s">
        <v>183</v>
      </c>
      <c r="F70" s="71">
        <f t="shared" si="2"/>
        <v>1205469.76</v>
      </c>
      <c r="G70" s="71">
        <f t="shared" si="3"/>
        <v>1068569.76</v>
      </c>
      <c r="H70" s="71">
        <v>965014.76</v>
      </c>
      <c r="I70" s="71">
        <v>0</v>
      </c>
      <c r="J70" s="71">
        <v>68955</v>
      </c>
      <c r="K70" s="71">
        <v>0</v>
      </c>
      <c r="L70" s="71">
        <v>34600</v>
      </c>
      <c r="M70" s="71">
        <f t="shared" si="4"/>
        <v>136900</v>
      </c>
      <c r="N70" s="71">
        <v>0</v>
      </c>
      <c r="O70" s="71">
        <v>0</v>
      </c>
      <c r="P70" s="71">
        <v>136900</v>
      </c>
      <c r="Q70" s="71">
        <v>0</v>
      </c>
    </row>
    <row r="71" spans="1:17" ht="12.75" customHeight="1">
      <c r="A71" s="66" t="s">
        <v>286</v>
      </c>
      <c r="B71" s="66" t="s">
        <v>308</v>
      </c>
      <c r="C71" s="66" t="s">
        <v>291</v>
      </c>
      <c r="D71" s="66" t="s">
        <v>184</v>
      </c>
      <c r="E71" s="66" t="s">
        <v>185</v>
      </c>
      <c r="F71" s="71">
        <f t="shared" si="2"/>
        <v>1633418.73</v>
      </c>
      <c r="G71" s="71">
        <f t="shared" si="3"/>
        <v>1444218.73</v>
      </c>
      <c r="H71" s="71">
        <v>1322158.1299999999</v>
      </c>
      <c r="I71" s="71">
        <v>0</v>
      </c>
      <c r="J71" s="71">
        <v>74060.600000000006</v>
      </c>
      <c r="K71" s="71">
        <v>0</v>
      </c>
      <c r="L71" s="71">
        <v>48000</v>
      </c>
      <c r="M71" s="71">
        <f t="shared" si="4"/>
        <v>189200</v>
      </c>
      <c r="N71" s="71">
        <v>0</v>
      </c>
      <c r="O71" s="71">
        <v>0</v>
      </c>
      <c r="P71" s="71">
        <v>189200</v>
      </c>
      <c r="Q71" s="71">
        <v>0</v>
      </c>
    </row>
    <row r="72" spans="1:17" ht="12.75" customHeight="1">
      <c r="A72" s="66" t="s">
        <v>286</v>
      </c>
      <c r="B72" s="66" t="s">
        <v>308</v>
      </c>
      <c r="C72" s="66" t="s">
        <v>291</v>
      </c>
      <c r="D72" s="66" t="s">
        <v>186</v>
      </c>
      <c r="E72" s="66" t="s">
        <v>187</v>
      </c>
      <c r="F72" s="71">
        <f t="shared" si="2"/>
        <v>2271337.37</v>
      </c>
      <c r="G72" s="71">
        <f t="shared" si="3"/>
        <v>2019237.37</v>
      </c>
      <c r="H72" s="71">
        <v>1834950.83</v>
      </c>
      <c r="I72" s="71">
        <v>0</v>
      </c>
      <c r="J72" s="71">
        <v>114366.54</v>
      </c>
      <c r="K72" s="71">
        <v>0</v>
      </c>
      <c r="L72" s="71">
        <v>69920</v>
      </c>
      <c r="M72" s="71">
        <f t="shared" si="4"/>
        <v>252100</v>
      </c>
      <c r="N72" s="71">
        <v>0</v>
      </c>
      <c r="O72" s="71">
        <v>0</v>
      </c>
      <c r="P72" s="71">
        <v>252100</v>
      </c>
      <c r="Q72" s="71">
        <v>0</v>
      </c>
    </row>
    <row r="73" spans="1:17" ht="12.75" customHeight="1">
      <c r="A73" s="66" t="s">
        <v>286</v>
      </c>
      <c r="B73" s="66" t="s">
        <v>308</v>
      </c>
      <c r="C73" s="66" t="s">
        <v>291</v>
      </c>
      <c r="D73" s="66" t="s">
        <v>188</v>
      </c>
      <c r="E73" s="66" t="s">
        <v>189</v>
      </c>
      <c r="F73" s="71">
        <f t="shared" si="2"/>
        <v>1351546.78</v>
      </c>
      <c r="G73" s="71">
        <f t="shared" si="3"/>
        <v>1191346.78</v>
      </c>
      <c r="H73" s="71">
        <v>1085357.94</v>
      </c>
      <c r="I73" s="71">
        <v>0</v>
      </c>
      <c r="J73" s="71">
        <v>65588.84</v>
      </c>
      <c r="K73" s="71">
        <v>0</v>
      </c>
      <c r="L73" s="71">
        <v>40400</v>
      </c>
      <c r="M73" s="71">
        <f t="shared" si="4"/>
        <v>160200</v>
      </c>
      <c r="N73" s="71">
        <v>0</v>
      </c>
      <c r="O73" s="71">
        <v>0</v>
      </c>
      <c r="P73" s="71">
        <v>160200</v>
      </c>
      <c r="Q73" s="71">
        <v>0</v>
      </c>
    </row>
    <row r="74" spans="1:17" ht="12.75" customHeight="1">
      <c r="A74" s="66" t="s">
        <v>310</v>
      </c>
      <c r="B74" s="66" t="s">
        <v>289</v>
      </c>
      <c r="C74" s="66" t="s">
        <v>287</v>
      </c>
      <c r="D74" s="66" t="s">
        <v>190</v>
      </c>
      <c r="E74" s="66" t="s">
        <v>191</v>
      </c>
      <c r="F74" s="71">
        <f t="shared" si="2"/>
        <v>73444803.159999996</v>
      </c>
      <c r="G74" s="71">
        <f t="shared" si="3"/>
        <v>63995060.159999996</v>
      </c>
      <c r="H74" s="71">
        <v>56788736.159999996</v>
      </c>
      <c r="I74" s="71">
        <v>0</v>
      </c>
      <c r="J74" s="71">
        <v>5864084</v>
      </c>
      <c r="K74" s="71">
        <v>0</v>
      </c>
      <c r="L74" s="71">
        <v>1342240</v>
      </c>
      <c r="M74" s="71">
        <f t="shared" si="4"/>
        <v>9449743</v>
      </c>
      <c r="N74" s="71">
        <v>0</v>
      </c>
      <c r="O74" s="71">
        <v>0</v>
      </c>
      <c r="P74" s="71">
        <v>9449743</v>
      </c>
      <c r="Q74" s="71">
        <v>0</v>
      </c>
    </row>
    <row r="75" spans="1:17" ht="12.75" customHeight="1">
      <c r="A75" s="66" t="s">
        <v>310</v>
      </c>
      <c r="B75" s="66" t="s">
        <v>291</v>
      </c>
      <c r="C75" s="66" t="s">
        <v>287</v>
      </c>
      <c r="D75" s="66" t="s">
        <v>192</v>
      </c>
      <c r="E75" s="66" t="s">
        <v>193</v>
      </c>
      <c r="F75" s="71">
        <f t="shared" ref="F75:F138" si="8">G75+M75</f>
        <v>6677975.3499999996</v>
      </c>
      <c r="G75" s="71">
        <f t="shared" ref="G75:G138" si="9">H75+I75+J75+K75+L75</f>
        <v>1429333.3499999999</v>
      </c>
      <c r="H75" s="71">
        <v>1285261.93</v>
      </c>
      <c r="I75" s="71">
        <v>0</v>
      </c>
      <c r="J75" s="71">
        <v>111551.42</v>
      </c>
      <c r="K75" s="71">
        <v>0</v>
      </c>
      <c r="L75" s="71">
        <v>32520</v>
      </c>
      <c r="M75" s="71">
        <f t="shared" ref="M75:M138" si="10">N75+O75+P75+Q75</f>
        <v>5248642</v>
      </c>
      <c r="N75" s="71">
        <v>0</v>
      </c>
      <c r="O75" s="71">
        <v>0</v>
      </c>
      <c r="P75" s="71">
        <v>5248642</v>
      </c>
      <c r="Q75" s="71">
        <v>0</v>
      </c>
    </row>
    <row r="76" spans="1:17" ht="12.75" customHeight="1">
      <c r="A76" s="66" t="s">
        <v>310</v>
      </c>
      <c r="B76" s="66" t="s">
        <v>294</v>
      </c>
      <c r="C76" s="66" t="s">
        <v>287</v>
      </c>
      <c r="D76" s="66" t="s">
        <v>194</v>
      </c>
      <c r="E76" s="66" t="s">
        <v>195</v>
      </c>
      <c r="F76" s="71">
        <f t="shared" si="8"/>
        <v>6432009.0899999999</v>
      </c>
      <c r="G76" s="71">
        <f t="shared" si="9"/>
        <v>4936533.09</v>
      </c>
      <c r="H76" s="71">
        <v>4330853.09</v>
      </c>
      <c r="I76" s="71">
        <v>0</v>
      </c>
      <c r="J76" s="71">
        <v>497280</v>
      </c>
      <c r="K76" s="71">
        <v>0</v>
      </c>
      <c r="L76" s="71">
        <v>108400</v>
      </c>
      <c r="M76" s="71">
        <f t="shared" si="10"/>
        <v>1495476</v>
      </c>
      <c r="N76" s="71">
        <v>0</v>
      </c>
      <c r="O76" s="71">
        <v>0</v>
      </c>
      <c r="P76" s="71">
        <v>1495476</v>
      </c>
      <c r="Q76" s="71">
        <v>0</v>
      </c>
    </row>
    <row r="77" spans="1:17" ht="12.75" customHeight="1">
      <c r="A77" s="66" t="s">
        <v>310</v>
      </c>
      <c r="B77" s="66" t="s">
        <v>299</v>
      </c>
      <c r="C77" s="66" t="s">
        <v>287</v>
      </c>
      <c r="D77" s="66" t="s">
        <v>196</v>
      </c>
      <c r="E77" s="66" t="s">
        <v>197</v>
      </c>
      <c r="F77" s="71">
        <f t="shared" si="8"/>
        <v>10123007.91</v>
      </c>
      <c r="G77" s="71">
        <f t="shared" si="9"/>
        <v>8370579.9100000001</v>
      </c>
      <c r="H77" s="71">
        <v>7438613.9100000001</v>
      </c>
      <c r="I77" s="71">
        <v>0</v>
      </c>
      <c r="J77" s="71">
        <v>775296</v>
      </c>
      <c r="K77" s="71">
        <v>0</v>
      </c>
      <c r="L77" s="71">
        <v>156670</v>
      </c>
      <c r="M77" s="71">
        <f t="shared" si="10"/>
        <v>1752428</v>
      </c>
      <c r="N77" s="71">
        <v>0</v>
      </c>
      <c r="O77" s="71">
        <v>0</v>
      </c>
      <c r="P77" s="71">
        <v>1752428</v>
      </c>
      <c r="Q77" s="71">
        <v>0</v>
      </c>
    </row>
    <row r="78" spans="1:17" ht="12.75" customHeight="1">
      <c r="A78" s="66" t="s">
        <v>310</v>
      </c>
      <c r="B78" s="66" t="s">
        <v>288</v>
      </c>
      <c r="C78" s="66" t="s">
        <v>287</v>
      </c>
      <c r="D78" s="66" t="s">
        <v>198</v>
      </c>
      <c r="E78" s="66" t="s">
        <v>199</v>
      </c>
      <c r="F78" s="71">
        <f t="shared" si="8"/>
        <v>2233201.5499999998</v>
      </c>
      <c r="G78" s="71">
        <f t="shared" si="9"/>
        <v>2029401.55</v>
      </c>
      <c r="H78" s="71">
        <v>1811626.55</v>
      </c>
      <c r="I78" s="71">
        <v>0</v>
      </c>
      <c r="J78" s="71">
        <v>166025</v>
      </c>
      <c r="K78" s="71">
        <v>0</v>
      </c>
      <c r="L78" s="71">
        <v>51750</v>
      </c>
      <c r="M78" s="71">
        <f t="shared" si="10"/>
        <v>203800</v>
      </c>
      <c r="N78" s="71">
        <v>0</v>
      </c>
      <c r="O78" s="71">
        <v>0</v>
      </c>
      <c r="P78" s="71">
        <v>203800</v>
      </c>
      <c r="Q78" s="71">
        <v>0</v>
      </c>
    </row>
    <row r="79" spans="1:17" ht="12.75" customHeight="1">
      <c r="A79" s="66" t="s">
        <v>310</v>
      </c>
      <c r="B79" s="66" t="s">
        <v>288</v>
      </c>
      <c r="C79" s="66" t="s">
        <v>299</v>
      </c>
      <c r="D79" s="66" t="s">
        <v>198</v>
      </c>
      <c r="E79" s="66" t="s">
        <v>199</v>
      </c>
      <c r="F79" s="71">
        <f t="shared" si="8"/>
        <v>42500</v>
      </c>
      <c r="G79" s="71">
        <f t="shared" si="9"/>
        <v>0</v>
      </c>
      <c r="H79" s="71">
        <v>0</v>
      </c>
      <c r="I79" s="71">
        <v>0</v>
      </c>
      <c r="J79" s="71">
        <v>0</v>
      </c>
      <c r="K79" s="71">
        <v>0</v>
      </c>
      <c r="L79" s="71">
        <v>0</v>
      </c>
      <c r="M79" s="71">
        <f t="shared" si="10"/>
        <v>42500</v>
      </c>
      <c r="N79" s="71">
        <v>0</v>
      </c>
      <c r="O79" s="71">
        <v>0</v>
      </c>
      <c r="P79" s="71">
        <v>42500</v>
      </c>
      <c r="Q79" s="71">
        <v>0</v>
      </c>
    </row>
    <row r="80" spans="1:17" ht="12.75" customHeight="1">
      <c r="A80" s="66" t="s">
        <v>310</v>
      </c>
      <c r="B80" s="66" t="s">
        <v>288</v>
      </c>
      <c r="C80" s="66" t="s">
        <v>311</v>
      </c>
      <c r="D80" s="66" t="s">
        <v>198</v>
      </c>
      <c r="E80" s="66" t="s">
        <v>199</v>
      </c>
      <c r="F80" s="71">
        <f t="shared" si="8"/>
        <v>12200</v>
      </c>
      <c r="G80" s="71">
        <f t="shared" si="9"/>
        <v>0</v>
      </c>
      <c r="H80" s="71">
        <v>0</v>
      </c>
      <c r="I80" s="71">
        <v>0</v>
      </c>
      <c r="J80" s="71">
        <v>0</v>
      </c>
      <c r="K80" s="71">
        <v>0</v>
      </c>
      <c r="L80" s="71">
        <v>0</v>
      </c>
      <c r="M80" s="71">
        <f t="shared" si="10"/>
        <v>12200</v>
      </c>
      <c r="N80" s="71">
        <v>0</v>
      </c>
      <c r="O80" s="71">
        <v>0</v>
      </c>
      <c r="P80" s="71">
        <v>12200</v>
      </c>
      <c r="Q80" s="71">
        <v>0</v>
      </c>
    </row>
    <row r="81" spans="1:17" ht="12.75" customHeight="1">
      <c r="A81" s="66" t="s">
        <v>310</v>
      </c>
      <c r="B81" s="66" t="s">
        <v>288</v>
      </c>
      <c r="C81" s="66" t="s">
        <v>300</v>
      </c>
      <c r="D81" s="66" t="s">
        <v>198</v>
      </c>
      <c r="E81" s="66" t="s">
        <v>199</v>
      </c>
      <c r="F81" s="71">
        <f t="shared" si="8"/>
        <v>16500</v>
      </c>
      <c r="G81" s="71">
        <f t="shared" si="9"/>
        <v>0</v>
      </c>
      <c r="H81" s="71">
        <v>0</v>
      </c>
      <c r="I81" s="71">
        <v>0</v>
      </c>
      <c r="J81" s="71">
        <v>0</v>
      </c>
      <c r="K81" s="71">
        <v>0</v>
      </c>
      <c r="L81" s="71">
        <v>0</v>
      </c>
      <c r="M81" s="71">
        <f t="shared" si="10"/>
        <v>16500</v>
      </c>
      <c r="N81" s="71">
        <v>0</v>
      </c>
      <c r="O81" s="71">
        <v>0</v>
      </c>
      <c r="P81" s="71">
        <v>16500</v>
      </c>
      <c r="Q81" s="71">
        <v>0</v>
      </c>
    </row>
    <row r="82" spans="1:17" ht="12.75" customHeight="1">
      <c r="A82" s="66" t="s">
        <v>312</v>
      </c>
      <c r="B82" s="66" t="s">
        <v>289</v>
      </c>
      <c r="C82" s="66" t="s">
        <v>289</v>
      </c>
      <c r="D82" s="66" t="s">
        <v>200</v>
      </c>
      <c r="E82" s="66" t="s">
        <v>201</v>
      </c>
      <c r="F82" s="71">
        <f t="shared" si="8"/>
        <v>102384629.06999999</v>
      </c>
      <c r="G82" s="71">
        <f t="shared" si="9"/>
        <v>0</v>
      </c>
      <c r="H82" s="71">
        <v>0</v>
      </c>
      <c r="I82" s="71">
        <v>0</v>
      </c>
      <c r="J82" s="71">
        <v>0</v>
      </c>
      <c r="K82" s="71">
        <v>0</v>
      </c>
      <c r="L82" s="71">
        <v>0</v>
      </c>
      <c r="M82" s="71">
        <f t="shared" si="10"/>
        <v>102384629.06999999</v>
      </c>
      <c r="N82" s="71">
        <v>0</v>
      </c>
      <c r="O82" s="71">
        <v>0</v>
      </c>
      <c r="P82" s="71">
        <v>102384629.06999999</v>
      </c>
      <c r="Q82" s="71">
        <v>0</v>
      </c>
    </row>
    <row r="83" spans="1:17" ht="12.75" customHeight="1">
      <c r="A83" s="66" t="s">
        <v>312</v>
      </c>
      <c r="B83" s="66" t="s">
        <v>289</v>
      </c>
      <c r="C83" s="66" t="s">
        <v>290</v>
      </c>
      <c r="D83" s="66" t="s">
        <v>200</v>
      </c>
      <c r="E83" s="66" t="s">
        <v>201</v>
      </c>
      <c r="F83" s="71">
        <f t="shared" si="8"/>
        <v>80216700</v>
      </c>
      <c r="G83" s="71">
        <f t="shared" si="9"/>
        <v>0</v>
      </c>
      <c r="H83" s="71">
        <v>0</v>
      </c>
      <c r="I83" s="71">
        <v>0</v>
      </c>
      <c r="J83" s="71">
        <v>0</v>
      </c>
      <c r="K83" s="71">
        <v>0</v>
      </c>
      <c r="L83" s="71">
        <v>0</v>
      </c>
      <c r="M83" s="71">
        <f t="shared" si="10"/>
        <v>80216700</v>
      </c>
      <c r="N83" s="71">
        <v>0</v>
      </c>
      <c r="O83" s="71">
        <v>0</v>
      </c>
      <c r="P83" s="71">
        <v>80216700</v>
      </c>
      <c r="Q83" s="71">
        <v>0</v>
      </c>
    </row>
    <row r="84" spans="1:17" ht="12.75" customHeight="1">
      <c r="A84" s="66" t="s">
        <v>312</v>
      </c>
      <c r="B84" s="66" t="s">
        <v>289</v>
      </c>
      <c r="C84" s="66" t="s">
        <v>287</v>
      </c>
      <c r="D84" s="66" t="s">
        <v>200</v>
      </c>
      <c r="E84" s="66" t="s">
        <v>201</v>
      </c>
      <c r="F84" s="71">
        <f t="shared" si="8"/>
        <v>9439900</v>
      </c>
      <c r="G84" s="71">
        <f t="shared" si="9"/>
        <v>0</v>
      </c>
      <c r="H84" s="71">
        <v>0</v>
      </c>
      <c r="I84" s="71">
        <v>0</v>
      </c>
      <c r="J84" s="71">
        <v>0</v>
      </c>
      <c r="K84" s="71">
        <v>0</v>
      </c>
      <c r="L84" s="71">
        <v>0</v>
      </c>
      <c r="M84" s="71">
        <f t="shared" si="10"/>
        <v>9439900</v>
      </c>
      <c r="N84" s="71">
        <v>0</v>
      </c>
      <c r="O84" s="71">
        <v>0</v>
      </c>
      <c r="P84" s="71">
        <v>9439900</v>
      </c>
      <c r="Q84" s="71">
        <v>0</v>
      </c>
    </row>
    <row r="85" spans="1:17" ht="12.75" customHeight="1">
      <c r="A85" s="66" t="s">
        <v>312</v>
      </c>
      <c r="B85" s="66" t="s">
        <v>287</v>
      </c>
      <c r="C85" s="66" t="s">
        <v>287</v>
      </c>
      <c r="D85" s="66" t="s">
        <v>200</v>
      </c>
      <c r="E85" s="66" t="s">
        <v>201</v>
      </c>
      <c r="F85" s="71">
        <f t="shared" si="8"/>
        <v>1284154.8</v>
      </c>
      <c r="G85" s="71">
        <f t="shared" si="9"/>
        <v>1281154.8</v>
      </c>
      <c r="H85" s="71">
        <v>1159236.6200000001</v>
      </c>
      <c r="I85" s="71">
        <v>0</v>
      </c>
      <c r="J85" s="71">
        <v>76718.179999999993</v>
      </c>
      <c r="K85" s="71">
        <v>0</v>
      </c>
      <c r="L85" s="71">
        <v>45200</v>
      </c>
      <c r="M85" s="71">
        <f t="shared" si="10"/>
        <v>3000</v>
      </c>
      <c r="N85" s="71">
        <v>0</v>
      </c>
      <c r="O85" s="71">
        <v>0</v>
      </c>
      <c r="P85" s="71">
        <v>3000</v>
      </c>
      <c r="Q85" s="71">
        <v>0</v>
      </c>
    </row>
    <row r="86" spans="1:17" ht="12.75" customHeight="1">
      <c r="A86" s="66" t="s">
        <v>312</v>
      </c>
      <c r="B86" s="66" t="s">
        <v>287</v>
      </c>
      <c r="C86" s="66" t="s">
        <v>289</v>
      </c>
      <c r="D86" s="66" t="s">
        <v>200</v>
      </c>
      <c r="E86" s="66" t="s">
        <v>201</v>
      </c>
      <c r="F86" s="71">
        <f t="shared" si="8"/>
        <v>708100</v>
      </c>
      <c r="G86" s="71">
        <f t="shared" si="9"/>
        <v>0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1">
        <f t="shared" si="10"/>
        <v>708100</v>
      </c>
      <c r="N86" s="71">
        <v>0</v>
      </c>
      <c r="O86" s="71">
        <v>0</v>
      </c>
      <c r="P86" s="71">
        <v>708100</v>
      </c>
      <c r="Q86" s="71">
        <v>0</v>
      </c>
    </row>
    <row r="87" spans="1:17" ht="12.75" customHeight="1">
      <c r="A87" s="66" t="s">
        <v>307</v>
      </c>
      <c r="B87" s="66" t="s">
        <v>287</v>
      </c>
      <c r="C87" s="66" t="s">
        <v>291</v>
      </c>
      <c r="D87" s="66" t="s">
        <v>202</v>
      </c>
      <c r="E87" s="66" t="s">
        <v>203</v>
      </c>
      <c r="F87" s="71">
        <f t="shared" si="8"/>
        <v>320000</v>
      </c>
      <c r="G87" s="71">
        <f t="shared" si="9"/>
        <v>0</v>
      </c>
      <c r="H87" s="71">
        <v>0</v>
      </c>
      <c r="I87" s="71">
        <v>0</v>
      </c>
      <c r="J87" s="71">
        <v>0</v>
      </c>
      <c r="K87" s="71">
        <v>0</v>
      </c>
      <c r="L87" s="71">
        <v>0</v>
      </c>
      <c r="M87" s="71">
        <f t="shared" si="10"/>
        <v>320000</v>
      </c>
      <c r="N87" s="71">
        <v>0</v>
      </c>
      <c r="O87" s="71">
        <v>0</v>
      </c>
      <c r="P87" s="71">
        <v>320000</v>
      </c>
      <c r="Q87" s="71">
        <v>0</v>
      </c>
    </row>
    <row r="88" spans="1:17" ht="12.75" customHeight="1">
      <c r="A88" s="66" t="s">
        <v>307</v>
      </c>
      <c r="B88" s="66" t="s">
        <v>287</v>
      </c>
      <c r="C88" s="66" t="s">
        <v>313</v>
      </c>
      <c r="D88" s="66" t="s">
        <v>202</v>
      </c>
      <c r="E88" s="66" t="s">
        <v>203</v>
      </c>
      <c r="F88" s="71">
        <f t="shared" si="8"/>
        <v>240000</v>
      </c>
      <c r="G88" s="71">
        <f t="shared" si="9"/>
        <v>0</v>
      </c>
      <c r="H88" s="71">
        <v>0</v>
      </c>
      <c r="I88" s="71">
        <v>0</v>
      </c>
      <c r="J88" s="71">
        <v>0</v>
      </c>
      <c r="K88" s="71">
        <v>0</v>
      </c>
      <c r="L88" s="71">
        <v>0</v>
      </c>
      <c r="M88" s="71">
        <f t="shared" si="10"/>
        <v>240000</v>
      </c>
      <c r="N88" s="71">
        <v>0</v>
      </c>
      <c r="O88" s="71">
        <v>0</v>
      </c>
      <c r="P88" s="71">
        <v>240000</v>
      </c>
      <c r="Q88" s="71">
        <v>0</v>
      </c>
    </row>
    <row r="89" spans="1:17" ht="12.75" customHeight="1">
      <c r="A89" s="66" t="s">
        <v>307</v>
      </c>
      <c r="B89" s="66" t="s">
        <v>287</v>
      </c>
      <c r="C89" s="66" t="s">
        <v>294</v>
      </c>
      <c r="D89" s="66" t="s">
        <v>202</v>
      </c>
      <c r="E89" s="66" t="s">
        <v>203</v>
      </c>
      <c r="F89" s="71">
        <f t="shared" si="8"/>
        <v>400000</v>
      </c>
      <c r="G89" s="71">
        <f t="shared" si="9"/>
        <v>0</v>
      </c>
      <c r="H89" s="71">
        <v>0</v>
      </c>
      <c r="I89" s="71">
        <v>0</v>
      </c>
      <c r="J89" s="71">
        <v>0</v>
      </c>
      <c r="K89" s="71">
        <v>0</v>
      </c>
      <c r="L89" s="71">
        <v>0</v>
      </c>
      <c r="M89" s="71">
        <f t="shared" si="10"/>
        <v>400000</v>
      </c>
      <c r="N89" s="71">
        <v>0</v>
      </c>
      <c r="O89" s="71">
        <v>0</v>
      </c>
      <c r="P89" s="71">
        <v>400000</v>
      </c>
      <c r="Q89" s="71">
        <v>0</v>
      </c>
    </row>
    <row r="90" spans="1:17" ht="12.75" customHeight="1">
      <c r="A90" s="66" t="s">
        <v>307</v>
      </c>
      <c r="B90" s="66" t="s">
        <v>289</v>
      </c>
      <c r="C90" s="66" t="s">
        <v>294</v>
      </c>
      <c r="D90" s="66" t="s">
        <v>202</v>
      </c>
      <c r="E90" s="66" t="s">
        <v>203</v>
      </c>
      <c r="F90" s="71">
        <f t="shared" si="8"/>
        <v>125000</v>
      </c>
      <c r="G90" s="71">
        <f t="shared" si="9"/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f t="shared" si="10"/>
        <v>125000</v>
      </c>
      <c r="N90" s="71">
        <v>0</v>
      </c>
      <c r="O90" s="71">
        <v>0</v>
      </c>
      <c r="P90" s="71">
        <v>125000</v>
      </c>
      <c r="Q90" s="71">
        <v>0</v>
      </c>
    </row>
    <row r="91" spans="1:17" ht="12.75" customHeight="1">
      <c r="A91" s="66" t="s">
        <v>307</v>
      </c>
      <c r="B91" s="66" t="s">
        <v>287</v>
      </c>
      <c r="C91" s="66" t="s">
        <v>300</v>
      </c>
      <c r="D91" s="66" t="s">
        <v>202</v>
      </c>
      <c r="E91" s="66" t="s">
        <v>203</v>
      </c>
      <c r="F91" s="71">
        <f t="shared" si="8"/>
        <v>696380</v>
      </c>
      <c r="G91" s="71">
        <f t="shared" si="9"/>
        <v>0</v>
      </c>
      <c r="H91" s="71">
        <v>0</v>
      </c>
      <c r="I91" s="71">
        <v>0</v>
      </c>
      <c r="J91" s="71">
        <v>0</v>
      </c>
      <c r="K91" s="71">
        <v>0</v>
      </c>
      <c r="L91" s="71">
        <v>0</v>
      </c>
      <c r="M91" s="71">
        <f t="shared" si="10"/>
        <v>696380</v>
      </c>
      <c r="N91" s="71">
        <v>0</v>
      </c>
      <c r="O91" s="71">
        <v>0</v>
      </c>
      <c r="P91" s="71">
        <v>696380</v>
      </c>
      <c r="Q91" s="71">
        <v>0</v>
      </c>
    </row>
    <row r="92" spans="1:17" ht="12.75" customHeight="1">
      <c r="A92" s="66" t="s">
        <v>307</v>
      </c>
      <c r="B92" s="66" t="s">
        <v>287</v>
      </c>
      <c r="C92" s="66" t="s">
        <v>302</v>
      </c>
      <c r="D92" s="66" t="s">
        <v>202</v>
      </c>
      <c r="E92" s="66" t="s">
        <v>203</v>
      </c>
      <c r="F92" s="71">
        <f t="shared" si="8"/>
        <v>490000</v>
      </c>
      <c r="G92" s="71">
        <f t="shared" si="9"/>
        <v>0</v>
      </c>
      <c r="H92" s="71">
        <v>0</v>
      </c>
      <c r="I92" s="71">
        <v>0</v>
      </c>
      <c r="J92" s="71">
        <v>0</v>
      </c>
      <c r="K92" s="71">
        <v>0</v>
      </c>
      <c r="L92" s="71">
        <v>0</v>
      </c>
      <c r="M92" s="71">
        <f t="shared" si="10"/>
        <v>490000</v>
      </c>
      <c r="N92" s="71">
        <v>0</v>
      </c>
      <c r="O92" s="71">
        <v>0</v>
      </c>
      <c r="P92" s="71">
        <v>490000</v>
      </c>
      <c r="Q92" s="71">
        <v>0</v>
      </c>
    </row>
    <row r="93" spans="1:17" ht="12.75" customHeight="1">
      <c r="A93" s="66" t="s">
        <v>307</v>
      </c>
      <c r="B93" s="66" t="s">
        <v>287</v>
      </c>
      <c r="C93" s="66" t="s">
        <v>287</v>
      </c>
      <c r="D93" s="66" t="s">
        <v>202</v>
      </c>
      <c r="E93" s="66" t="s">
        <v>203</v>
      </c>
      <c r="F93" s="71">
        <f t="shared" si="8"/>
        <v>3300158.47</v>
      </c>
      <c r="G93" s="71">
        <f t="shared" si="9"/>
        <v>3192594.47</v>
      </c>
      <c r="H93" s="71">
        <v>3006546.33</v>
      </c>
      <c r="I93" s="71">
        <v>0</v>
      </c>
      <c r="J93" s="71">
        <v>105048.14</v>
      </c>
      <c r="K93" s="71">
        <v>0</v>
      </c>
      <c r="L93" s="71">
        <v>81000</v>
      </c>
      <c r="M93" s="71">
        <f t="shared" si="10"/>
        <v>107564</v>
      </c>
      <c r="N93" s="71">
        <v>0</v>
      </c>
      <c r="O93" s="71">
        <v>0</v>
      </c>
      <c r="P93" s="71">
        <v>107564</v>
      </c>
      <c r="Q93" s="71">
        <v>0</v>
      </c>
    </row>
    <row r="94" spans="1:17" ht="12.75" customHeight="1">
      <c r="A94" s="66" t="s">
        <v>307</v>
      </c>
      <c r="B94" s="66" t="s">
        <v>288</v>
      </c>
      <c r="C94" s="66" t="s">
        <v>300</v>
      </c>
      <c r="D94" s="66" t="s">
        <v>202</v>
      </c>
      <c r="E94" s="66" t="s">
        <v>203</v>
      </c>
      <c r="F94" s="71">
        <f t="shared" si="8"/>
        <v>77900</v>
      </c>
      <c r="G94" s="71">
        <f t="shared" si="9"/>
        <v>0</v>
      </c>
      <c r="H94" s="71">
        <v>0</v>
      </c>
      <c r="I94" s="71">
        <v>0</v>
      </c>
      <c r="J94" s="71">
        <v>0</v>
      </c>
      <c r="K94" s="71">
        <v>0</v>
      </c>
      <c r="L94" s="71">
        <v>0</v>
      </c>
      <c r="M94" s="71">
        <f t="shared" si="10"/>
        <v>77900</v>
      </c>
      <c r="N94" s="71">
        <v>0</v>
      </c>
      <c r="O94" s="71">
        <v>0</v>
      </c>
      <c r="P94" s="71">
        <v>77900</v>
      </c>
      <c r="Q94" s="71">
        <v>0</v>
      </c>
    </row>
    <row r="95" spans="1:17" ht="12.75" customHeight="1">
      <c r="A95" s="66" t="s">
        <v>307</v>
      </c>
      <c r="B95" s="66" t="s">
        <v>287</v>
      </c>
      <c r="C95" s="66" t="s">
        <v>289</v>
      </c>
      <c r="D95" s="66" t="s">
        <v>204</v>
      </c>
      <c r="E95" s="66" t="s">
        <v>205</v>
      </c>
      <c r="F95" s="71">
        <f t="shared" si="8"/>
        <v>2554785.69</v>
      </c>
      <c r="G95" s="71">
        <f t="shared" si="9"/>
        <v>2554785.69</v>
      </c>
      <c r="H95" s="71">
        <v>0</v>
      </c>
      <c r="I95" s="71">
        <v>2299784.71</v>
      </c>
      <c r="J95" s="71">
        <v>0</v>
      </c>
      <c r="K95" s="71">
        <v>137600.98000000001</v>
      </c>
      <c r="L95" s="71">
        <v>117400</v>
      </c>
      <c r="M95" s="71">
        <f t="shared" si="10"/>
        <v>0</v>
      </c>
      <c r="N95" s="71">
        <v>0</v>
      </c>
      <c r="O95" s="71">
        <v>0</v>
      </c>
      <c r="P95" s="71">
        <v>0</v>
      </c>
      <c r="Q95" s="71">
        <v>0</v>
      </c>
    </row>
    <row r="96" spans="1:17" ht="12.75" customHeight="1">
      <c r="A96" s="66" t="s">
        <v>301</v>
      </c>
      <c r="B96" s="66" t="s">
        <v>300</v>
      </c>
      <c r="C96" s="66" t="s">
        <v>289</v>
      </c>
      <c r="D96" s="66" t="s">
        <v>206</v>
      </c>
      <c r="E96" s="66" t="s">
        <v>207</v>
      </c>
      <c r="F96" s="71">
        <f t="shared" si="8"/>
        <v>1500000</v>
      </c>
      <c r="G96" s="71">
        <f t="shared" si="9"/>
        <v>0</v>
      </c>
      <c r="H96" s="71">
        <v>0</v>
      </c>
      <c r="I96" s="71">
        <v>0</v>
      </c>
      <c r="J96" s="71">
        <v>0</v>
      </c>
      <c r="K96" s="71">
        <v>0</v>
      </c>
      <c r="L96" s="71">
        <v>0</v>
      </c>
      <c r="M96" s="71">
        <f t="shared" si="10"/>
        <v>1500000</v>
      </c>
      <c r="N96" s="71">
        <v>0</v>
      </c>
      <c r="O96" s="71">
        <v>0</v>
      </c>
      <c r="P96" s="71">
        <v>1500000</v>
      </c>
      <c r="Q96" s="71">
        <v>0</v>
      </c>
    </row>
    <row r="97" spans="1:17" ht="12.75" customHeight="1">
      <c r="A97" s="66" t="s">
        <v>301</v>
      </c>
      <c r="B97" s="66" t="s">
        <v>300</v>
      </c>
      <c r="C97" s="66" t="s">
        <v>299</v>
      </c>
      <c r="D97" s="66" t="s">
        <v>206</v>
      </c>
      <c r="E97" s="66" t="s">
        <v>207</v>
      </c>
      <c r="F97" s="71">
        <f t="shared" si="8"/>
        <v>2414880</v>
      </c>
      <c r="G97" s="71">
        <f t="shared" si="9"/>
        <v>0</v>
      </c>
      <c r="H97" s="71">
        <v>0</v>
      </c>
      <c r="I97" s="71">
        <v>0</v>
      </c>
      <c r="J97" s="71">
        <v>0</v>
      </c>
      <c r="K97" s="71">
        <v>0</v>
      </c>
      <c r="L97" s="71">
        <v>0</v>
      </c>
      <c r="M97" s="71">
        <f t="shared" si="10"/>
        <v>2414880</v>
      </c>
      <c r="N97" s="71">
        <v>0</v>
      </c>
      <c r="O97" s="71">
        <v>0</v>
      </c>
      <c r="P97" s="71">
        <v>2414880</v>
      </c>
      <c r="Q97" s="71">
        <v>0</v>
      </c>
    </row>
    <row r="98" spans="1:17" ht="12.75" customHeight="1">
      <c r="A98" s="66" t="s">
        <v>301</v>
      </c>
      <c r="B98" s="66" t="s">
        <v>311</v>
      </c>
      <c r="C98" s="66" t="s">
        <v>289</v>
      </c>
      <c r="D98" s="66" t="s">
        <v>206</v>
      </c>
      <c r="E98" s="66" t="s">
        <v>207</v>
      </c>
      <c r="F98" s="71">
        <f t="shared" si="8"/>
        <v>1870250</v>
      </c>
      <c r="G98" s="71">
        <f t="shared" si="9"/>
        <v>0</v>
      </c>
      <c r="H98" s="71">
        <v>0</v>
      </c>
      <c r="I98" s="71">
        <v>0</v>
      </c>
      <c r="J98" s="71">
        <v>0</v>
      </c>
      <c r="K98" s="71">
        <v>0</v>
      </c>
      <c r="L98" s="71">
        <v>0</v>
      </c>
      <c r="M98" s="71">
        <f t="shared" si="10"/>
        <v>1870250</v>
      </c>
      <c r="N98" s="71">
        <v>0</v>
      </c>
      <c r="O98" s="71">
        <v>0</v>
      </c>
      <c r="P98" s="71">
        <v>1870250</v>
      </c>
      <c r="Q98" s="71">
        <v>0</v>
      </c>
    </row>
    <row r="99" spans="1:17" ht="12.75" customHeight="1">
      <c r="A99" s="66" t="s">
        <v>301</v>
      </c>
      <c r="B99" s="66" t="s">
        <v>314</v>
      </c>
      <c r="C99" s="66" t="s">
        <v>291</v>
      </c>
      <c r="D99" s="66" t="s">
        <v>206</v>
      </c>
      <c r="E99" s="66" t="s">
        <v>207</v>
      </c>
      <c r="F99" s="71">
        <f t="shared" si="8"/>
        <v>1491650</v>
      </c>
      <c r="G99" s="71">
        <f t="shared" si="9"/>
        <v>0</v>
      </c>
      <c r="H99" s="71">
        <v>0</v>
      </c>
      <c r="I99" s="71">
        <v>0</v>
      </c>
      <c r="J99" s="71">
        <v>0</v>
      </c>
      <c r="K99" s="71">
        <v>0</v>
      </c>
      <c r="L99" s="71">
        <v>0</v>
      </c>
      <c r="M99" s="71">
        <f t="shared" si="10"/>
        <v>1491650</v>
      </c>
      <c r="N99" s="71">
        <v>0</v>
      </c>
      <c r="O99" s="71">
        <v>0</v>
      </c>
      <c r="P99" s="71">
        <v>1491650</v>
      </c>
      <c r="Q99" s="71">
        <v>0</v>
      </c>
    </row>
    <row r="100" spans="1:17" ht="12.75" customHeight="1">
      <c r="A100" s="66" t="s">
        <v>286</v>
      </c>
      <c r="B100" s="66" t="s">
        <v>311</v>
      </c>
      <c r="C100" s="66" t="s">
        <v>287</v>
      </c>
      <c r="D100" s="66" t="s">
        <v>206</v>
      </c>
      <c r="E100" s="66" t="s">
        <v>207</v>
      </c>
      <c r="F100" s="71">
        <f t="shared" si="8"/>
        <v>6227186.1699999999</v>
      </c>
      <c r="G100" s="71">
        <f t="shared" si="9"/>
        <v>6227186.1699999999</v>
      </c>
      <c r="H100" s="71">
        <v>5970244.7699999996</v>
      </c>
      <c r="I100" s="71">
        <v>0</v>
      </c>
      <c r="J100" s="71">
        <v>145541.4</v>
      </c>
      <c r="K100" s="71">
        <v>0</v>
      </c>
      <c r="L100" s="71">
        <v>111400</v>
      </c>
      <c r="M100" s="71">
        <f t="shared" si="10"/>
        <v>0</v>
      </c>
      <c r="N100" s="71">
        <v>0</v>
      </c>
      <c r="O100" s="71">
        <v>0</v>
      </c>
      <c r="P100" s="71">
        <v>0</v>
      </c>
      <c r="Q100" s="71">
        <v>0</v>
      </c>
    </row>
    <row r="101" spans="1:17" ht="12.75" customHeight="1">
      <c r="A101" s="66" t="s">
        <v>301</v>
      </c>
      <c r="B101" s="66" t="s">
        <v>287</v>
      </c>
      <c r="C101" s="66" t="s">
        <v>287</v>
      </c>
      <c r="D101" s="66" t="s">
        <v>206</v>
      </c>
      <c r="E101" s="66" t="s">
        <v>207</v>
      </c>
      <c r="F101" s="71">
        <f t="shared" si="8"/>
        <v>130977.5</v>
      </c>
      <c r="G101" s="71">
        <f t="shared" si="9"/>
        <v>0</v>
      </c>
      <c r="H101" s="71">
        <v>0</v>
      </c>
      <c r="I101" s="71">
        <v>0</v>
      </c>
      <c r="J101" s="71">
        <v>0</v>
      </c>
      <c r="K101" s="71">
        <v>0</v>
      </c>
      <c r="L101" s="71">
        <v>0</v>
      </c>
      <c r="M101" s="71">
        <f t="shared" si="10"/>
        <v>130977.5</v>
      </c>
      <c r="N101" s="71">
        <v>0</v>
      </c>
      <c r="O101" s="71">
        <v>0</v>
      </c>
      <c r="P101" s="71">
        <v>130977.5</v>
      </c>
      <c r="Q101" s="71">
        <v>0</v>
      </c>
    </row>
    <row r="102" spans="1:17" ht="12.75" customHeight="1">
      <c r="A102" s="66" t="s">
        <v>301</v>
      </c>
      <c r="B102" s="66" t="s">
        <v>299</v>
      </c>
      <c r="C102" s="66" t="s">
        <v>287</v>
      </c>
      <c r="D102" s="66" t="s">
        <v>206</v>
      </c>
      <c r="E102" s="66" t="s">
        <v>207</v>
      </c>
      <c r="F102" s="71">
        <f t="shared" si="8"/>
        <v>288000</v>
      </c>
      <c r="G102" s="71">
        <f t="shared" si="9"/>
        <v>0</v>
      </c>
      <c r="H102" s="71">
        <v>0</v>
      </c>
      <c r="I102" s="71">
        <v>0</v>
      </c>
      <c r="J102" s="71">
        <v>0</v>
      </c>
      <c r="K102" s="71">
        <v>0</v>
      </c>
      <c r="L102" s="71">
        <v>0</v>
      </c>
      <c r="M102" s="71">
        <f t="shared" si="10"/>
        <v>288000</v>
      </c>
      <c r="N102" s="71">
        <v>0</v>
      </c>
      <c r="O102" s="71">
        <v>0</v>
      </c>
      <c r="P102" s="71">
        <v>288000</v>
      </c>
      <c r="Q102" s="71">
        <v>0</v>
      </c>
    </row>
    <row r="103" spans="1:17" ht="12.75" customHeight="1">
      <c r="A103" s="66" t="s">
        <v>301</v>
      </c>
      <c r="B103" s="66" t="s">
        <v>287</v>
      </c>
      <c r="C103" s="66" t="s">
        <v>299</v>
      </c>
      <c r="D103" s="66" t="s">
        <v>206</v>
      </c>
      <c r="E103" s="66" t="s">
        <v>207</v>
      </c>
      <c r="F103" s="71">
        <f t="shared" si="8"/>
        <v>50300</v>
      </c>
      <c r="G103" s="71">
        <f t="shared" si="9"/>
        <v>0</v>
      </c>
      <c r="H103" s="71">
        <v>0</v>
      </c>
      <c r="I103" s="71">
        <v>0</v>
      </c>
      <c r="J103" s="71">
        <v>0</v>
      </c>
      <c r="K103" s="71">
        <v>0</v>
      </c>
      <c r="L103" s="71">
        <v>0</v>
      </c>
      <c r="M103" s="71">
        <f t="shared" si="10"/>
        <v>50300</v>
      </c>
      <c r="N103" s="71">
        <v>0</v>
      </c>
      <c r="O103" s="71">
        <v>0</v>
      </c>
      <c r="P103" s="71">
        <v>50300</v>
      </c>
      <c r="Q103" s="71">
        <v>0</v>
      </c>
    </row>
    <row r="104" spans="1:17" ht="12.75" customHeight="1">
      <c r="A104" s="66" t="s">
        <v>301</v>
      </c>
      <c r="B104" s="66" t="s">
        <v>311</v>
      </c>
      <c r="C104" s="66" t="s">
        <v>289</v>
      </c>
      <c r="D104" s="66" t="s">
        <v>208</v>
      </c>
      <c r="E104" s="66" t="s">
        <v>209</v>
      </c>
      <c r="F104" s="71">
        <f t="shared" si="8"/>
        <v>76875</v>
      </c>
      <c r="G104" s="71">
        <f t="shared" si="9"/>
        <v>0</v>
      </c>
      <c r="H104" s="71">
        <v>0</v>
      </c>
      <c r="I104" s="71">
        <v>0</v>
      </c>
      <c r="J104" s="71">
        <v>0</v>
      </c>
      <c r="K104" s="71">
        <v>0</v>
      </c>
      <c r="L104" s="71">
        <v>0</v>
      </c>
      <c r="M104" s="71">
        <f t="shared" si="10"/>
        <v>76875</v>
      </c>
      <c r="N104" s="71">
        <v>0</v>
      </c>
      <c r="O104" s="71">
        <v>0</v>
      </c>
      <c r="P104" s="71">
        <v>76875</v>
      </c>
      <c r="Q104" s="71">
        <v>0</v>
      </c>
    </row>
    <row r="105" spans="1:17" ht="12.75" customHeight="1">
      <c r="A105" s="66" t="s">
        <v>301</v>
      </c>
      <c r="B105" s="66" t="s">
        <v>289</v>
      </c>
      <c r="C105" s="66" t="s">
        <v>287</v>
      </c>
      <c r="D105" s="66" t="s">
        <v>208</v>
      </c>
      <c r="E105" s="66" t="s">
        <v>209</v>
      </c>
      <c r="F105" s="71">
        <f t="shared" si="8"/>
        <v>2789558.8</v>
      </c>
      <c r="G105" s="71">
        <f t="shared" si="9"/>
        <v>2765308.8</v>
      </c>
      <c r="H105" s="71">
        <v>2481251.06</v>
      </c>
      <c r="I105" s="71">
        <v>0</v>
      </c>
      <c r="J105" s="71">
        <v>173757.74</v>
      </c>
      <c r="K105" s="71">
        <v>0</v>
      </c>
      <c r="L105" s="71">
        <v>110300</v>
      </c>
      <c r="M105" s="71">
        <f t="shared" si="10"/>
        <v>24250</v>
      </c>
      <c r="N105" s="71">
        <v>0</v>
      </c>
      <c r="O105" s="71">
        <v>0</v>
      </c>
      <c r="P105" s="71">
        <v>24250</v>
      </c>
      <c r="Q105" s="71">
        <v>0</v>
      </c>
    </row>
    <row r="106" spans="1:17" ht="12.75" customHeight="1">
      <c r="A106" s="66" t="s">
        <v>301</v>
      </c>
      <c r="B106" s="66" t="s">
        <v>315</v>
      </c>
      <c r="C106" s="66" t="s">
        <v>289</v>
      </c>
      <c r="D106" s="66" t="s">
        <v>208</v>
      </c>
      <c r="E106" s="66" t="s">
        <v>209</v>
      </c>
      <c r="F106" s="71">
        <f t="shared" si="8"/>
        <v>2587500</v>
      </c>
      <c r="G106" s="71">
        <f t="shared" si="9"/>
        <v>0</v>
      </c>
      <c r="H106" s="71">
        <v>0</v>
      </c>
      <c r="I106" s="71">
        <v>0</v>
      </c>
      <c r="J106" s="71">
        <v>0</v>
      </c>
      <c r="K106" s="71">
        <v>0</v>
      </c>
      <c r="L106" s="71">
        <v>0</v>
      </c>
      <c r="M106" s="71">
        <f t="shared" si="10"/>
        <v>2587500</v>
      </c>
      <c r="N106" s="71">
        <v>0</v>
      </c>
      <c r="O106" s="71">
        <v>0</v>
      </c>
      <c r="P106" s="71">
        <v>2587500</v>
      </c>
      <c r="Q106" s="71">
        <v>0</v>
      </c>
    </row>
    <row r="107" spans="1:17" ht="12.75" customHeight="1">
      <c r="A107" s="66" t="s">
        <v>301</v>
      </c>
      <c r="B107" s="66" t="s">
        <v>302</v>
      </c>
      <c r="C107" s="66" t="s">
        <v>287</v>
      </c>
      <c r="D107" s="66" t="s">
        <v>208</v>
      </c>
      <c r="E107" s="66" t="s">
        <v>209</v>
      </c>
      <c r="F107" s="71">
        <f t="shared" si="8"/>
        <v>110500</v>
      </c>
      <c r="G107" s="71">
        <f t="shared" si="9"/>
        <v>0</v>
      </c>
      <c r="H107" s="71">
        <v>0</v>
      </c>
      <c r="I107" s="71">
        <v>0</v>
      </c>
      <c r="J107" s="71">
        <v>0</v>
      </c>
      <c r="K107" s="71">
        <v>0</v>
      </c>
      <c r="L107" s="71">
        <v>0</v>
      </c>
      <c r="M107" s="71">
        <f t="shared" si="10"/>
        <v>110500</v>
      </c>
      <c r="N107" s="71">
        <v>0</v>
      </c>
      <c r="O107" s="71">
        <v>0</v>
      </c>
      <c r="P107" s="71">
        <v>110500</v>
      </c>
      <c r="Q107" s="71">
        <v>0</v>
      </c>
    </row>
    <row r="108" spans="1:17" ht="12.75" customHeight="1">
      <c r="A108" s="66" t="s">
        <v>301</v>
      </c>
      <c r="B108" s="66" t="s">
        <v>302</v>
      </c>
      <c r="C108" s="66" t="s">
        <v>300</v>
      </c>
      <c r="D108" s="66" t="s">
        <v>208</v>
      </c>
      <c r="E108" s="66" t="s">
        <v>209</v>
      </c>
      <c r="F108" s="71">
        <f t="shared" si="8"/>
        <v>6520370</v>
      </c>
      <c r="G108" s="71">
        <f t="shared" si="9"/>
        <v>0</v>
      </c>
      <c r="H108" s="71">
        <v>0</v>
      </c>
      <c r="I108" s="71">
        <v>0</v>
      </c>
      <c r="J108" s="71">
        <v>0</v>
      </c>
      <c r="K108" s="71">
        <v>0</v>
      </c>
      <c r="L108" s="71">
        <v>0</v>
      </c>
      <c r="M108" s="71">
        <f t="shared" si="10"/>
        <v>6520370</v>
      </c>
      <c r="N108" s="71">
        <v>0</v>
      </c>
      <c r="O108" s="71">
        <v>0</v>
      </c>
      <c r="P108" s="71">
        <v>6520370</v>
      </c>
      <c r="Q108" s="71">
        <v>0</v>
      </c>
    </row>
    <row r="109" spans="1:17" ht="12.75" customHeight="1">
      <c r="A109" s="66" t="s">
        <v>301</v>
      </c>
      <c r="B109" s="66" t="s">
        <v>316</v>
      </c>
      <c r="C109" s="66" t="s">
        <v>289</v>
      </c>
      <c r="D109" s="66" t="s">
        <v>208</v>
      </c>
      <c r="E109" s="66" t="s">
        <v>209</v>
      </c>
      <c r="F109" s="71">
        <f t="shared" si="8"/>
        <v>10000</v>
      </c>
      <c r="G109" s="71">
        <f t="shared" si="9"/>
        <v>0</v>
      </c>
      <c r="H109" s="71">
        <v>0</v>
      </c>
      <c r="I109" s="71">
        <v>0</v>
      </c>
      <c r="J109" s="71">
        <v>0</v>
      </c>
      <c r="K109" s="71">
        <v>0</v>
      </c>
      <c r="L109" s="71">
        <v>0</v>
      </c>
      <c r="M109" s="71">
        <f t="shared" si="10"/>
        <v>10000</v>
      </c>
      <c r="N109" s="71">
        <v>0</v>
      </c>
      <c r="O109" s="71">
        <v>0</v>
      </c>
      <c r="P109" s="71">
        <v>10000</v>
      </c>
      <c r="Q109" s="71">
        <v>0</v>
      </c>
    </row>
    <row r="110" spans="1:17" ht="12.75" customHeight="1">
      <c r="A110" s="66" t="s">
        <v>301</v>
      </c>
      <c r="B110" s="66" t="s">
        <v>315</v>
      </c>
      <c r="C110" s="66" t="s">
        <v>287</v>
      </c>
      <c r="D110" s="66" t="s">
        <v>208</v>
      </c>
      <c r="E110" s="66" t="s">
        <v>209</v>
      </c>
      <c r="F110" s="71">
        <f t="shared" si="8"/>
        <v>1042500</v>
      </c>
      <c r="G110" s="71">
        <f t="shared" si="9"/>
        <v>0</v>
      </c>
      <c r="H110" s="71">
        <v>0</v>
      </c>
      <c r="I110" s="71">
        <v>0</v>
      </c>
      <c r="J110" s="71">
        <v>0</v>
      </c>
      <c r="K110" s="71">
        <v>0</v>
      </c>
      <c r="L110" s="71">
        <v>0</v>
      </c>
      <c r="M110" s="71">
        <f t="shared" si="10"/>
        <v>1042500</v>
      </c>
      <c r="N110" s="71">
        <v>0</v>
      </c>
      <c r="O110" s="71">
        <v>0</v>
      </c>
      <c r="P110" s="71">
        <v>1042500</v>
      </c>
      <c r="Q110" s="71">
        <v>0</v>
      </c>
    </row>
    <row r="111" spans="1:17" ht="12.75" customHeight="1">
      <c r="A111" s="66" t="s">
        <v>301</v>
      </c>
      <c r="B111" s="66" t="s">
        <v>317</v>
      </c>
      <c r="C111" s="66" t="s">
        <v>289</v>
      </c>
      <c r="D111" s="66" t="s">
        <v>208</v>
      </c>
      <c r="E111" s="66" t="s">
        <v>209</v>
      </c>
      <c r="F111" s="71">
        <f t="shared" si="8"/>
        <v>8317841.5199999996</v>
      </c>
      <c r="G111" s="71">
        <f t="shared" si="9"/>
        <v>0</v>
      </c>
      <c r="H111" s="71">
        <v>0</v>
      </c>
      <c r="I111" s="71">
        <v>0</v>
      </c>
      <c r="J111" s="71">
        <v>0</v>
      </c>
      <c r="K111" s="71">
        <v>0</v>
      </c>
      <c r="L111" s="71">
        <v>0</v>
      </c>
      <c r="M111" s="71">
        <f t="shared" si="10"/>
        <v>8317841.5199999996</v>
      </c>
      <c r="N111" s="71">
        <v>0</v>
      </c>
      <c r="O111" s="71">
        <v>0</v>
      </c>
      <c r="P111" s="71">
        <v>8317841.5199999996</v>
      </c>
      <c r="Q111" s="71">
        <v>0</v>
      </c>
    </row>
    <row r="112" spans="1:17" ht="12.75" customHeight="1">
      <c r="A112" s="66" t="s">
        <v>301</v>
      </c>
      <c r="B112" s="66" t="s">
        <v>316</v>
      </c>
      <c r="C112" s="66" t="s">
        <v>287</v>
      </c>
      <c r="D112" s="66" t="s">
        <v>208</v>
      </c>
      <c r="E112" s="66" t="s">
        <v>209</v>
      </c>
      <c r="F112" s="71">
        <f t="shared" si="8"/>
        <v>1700000</v>
      </c>
      <c r="G112" s="71">
        <f t="shared" si="9"/>
        <v>0</v>
      </c>
      <c r="H112" s="71">
        <v>0</v>
      </c>
      <c r="I112" s="71">
        <v>0</v>
      </c>
      <c r="J112" s="71">
        <v>0</v>
      </c>
      <c r="K112" s="71">
        <v>0</v>
      </c>
      <c r="L112" s="71">
        <v>0</v>
      </c>
      <c r="M112" s="71">
        <f t="shared" si="10"/>
        <v>1700000</v>
      </c>
      <c r="N112" s="71">
        <v>0</v>
      </c>
      <c r="O112" s="71">
        <v>0</v>
      </c>
      <c r="P112" s="71">
        <v>1700000</v>
      </c>
      <c r="Q112" s="71">
        <v>0</v>
      </c>
    </row>
    <row r="113" spans="1:17" ht="12.75" customHeight="1">
      <c r="A113" s="66" t="s">
        <v>296</v>
      </c>
      <c r="B113" s="66" t="s">
        <v>294</v>
      </c>
      <c r="C113" s="66" t="s">
        <v>290</v>
      </c>
      <c r="D113" s="66" t="s">
        <v>210</v>
      </c>
      <c r="E113" s="66" t="s">
        <v>211</v>
      </c>
      <c r="F113" s="71">
        <f t="shared" si="8"/>
        <v>2484300</v>
      </c>
      <c r="G113" s="71">
        <f t="shared" si="9"/>
        <v>0</v>
      </c>
      <c r="H113" s="71">
        <v>0</v>
      </c>
      <c r="I113" s="71">
        <v>0</v>
      </c>
      <c r="J113" s="71">
        <v>0</v>
      </c>
      <c r="K113" s="71">
        <v>0</v>
      </c>
      <c r="L113" s="71">
        <v>0</v>
      </c>
      <c r="M113" s="71">
        <f t="shared" si="10"/>
        <v>2484300</v>
      </c>
      <c r="N113" s="71">
        <v>0</v>
      </c>
      <c r="O113" s="71">
        <v>0</v>
      </c>
      <c r="P113" s="71">
        <v>2484300</v>
      </c>
      <c r="Q113" s="71">
        <v>0</v>
      </c>
    </row>
    <row r="114" spans="1:17" ht="12.75" customHeight="1">
      <c r="A114" s="66" t="s">
        <v>296</v>
      </c>
      <c r="B114" s="66" t="s">
        <v>294</v>
      </c>
      <c r="C114" s="66" t="s">
        <v>293</v>
      </c>
      <c r="D114" s="66" t="s">
        <v>210</v>
      </c>
      <c r="E114" s="66" t="s">
        <v>211</v>
      </c>
      <c r="F114" s="71">
        <f t="shared" si="8"/>
        <v>3814400</v>
      </c>
      <c r="G114" s="71">
        <f t="shared" si="9"/>
        <v>0</v>
      </c>
      <c r="H114" s="71">
        <v>0</v>
      </c>
      <c r="I114" s="71">
        <v>0</v>
      </c>
      <c r="J114" s="71">
        <v>0</v>
      </c>
      <c r="K114" s="71">
        <v>0</v>
      </c>
      <c r="L114" s="71">
        <v>0</v>
      </c>
      <c r="M114" s="71">
        <f t="shared" si="10"/>
        <v>3814400</v>
      </c>
      <c r="N114" s="71">
        <v>0</v>
      </c>
      <c r="O114" s="71">
        <v>0</v>
      </c>
      <c r="P114" s="71">
        <v>3814400</v>
      </c>
      <c r="Q114" s="71">
        <v>0</v>
      </c>
    </row>
    <row r="115" spans="1:17" ht="12.75" customHeight="1">
      <c r="A115" s="66" t="s">
        <v>296</v>
      </c>
      <c r="B115" s="66" t="s">
        <v>291</v>
      </c>
      <c r="C115" s="66" t="s">
        <v>287</v>
      </c>
      <c r="D115" s="66" t="s">
        <v>210</v>
      </c>
      <c r="E115" s="66" t="s">
        <v>211</v>
      </c>
      <c r="F115" s="71">
        <f t="shared" si="8"/>
        <v>415200</v>
      </c>
      <c r="G115" s="71">
        <f t="shared" si="9"/>
        <v>0</v>
      </c>
      <c r="H115" s="71">
        <v>0</v>
      </c>
      <c r="I115" s="71">
        <v>0</v>
      </c>
      <c r="J115" s="71">
        <v>0</v>
      </c>
      <c r="K115" s="71">
        <v>0</v>
      </c>
      <c r="L115" s="71">
        <v>0</v>
      </c>
      <c r="M115" s="71">
        <f t="shared" si="10"/>
        <v>415200</v>
      </c>
      <c r="N115" s="71">
        <v>0</v>
      </c>
      <c r="O115" s="71">
        <v>0</v>
      </c>
      <c r="P115" s="71">
        <v>415200</v>
      </c>
      <c r="Q115" s="71">
        <v>0</v>
      </c>
    </row>
    <row r="116" spans="1:17" ht="12.75" customHeight="1">
      <c r="A116" s="66" t="s">
        <v>296</v>
      </c>
      <c r="B116" s="66" t="s">
        <v>290</v>
      </c>
      <c r="C116" s="66" t="s">
        <v>291</v>
      </c>
      <c r="D116" s="66" t="s">
        <v>210</v>
      </c>
      <c r="E116" s="66" t="s">
        <v>211</v>
      </c>
      <c r="F116" s="71">
        <f t="shared" si="8"/>
        <v>360000</v>
      </c>
      <c r="G116" s="71">
        <f t="shared" si="9"/>
        <v>0</v>
      </c>
      <c r="H116" s="71">
        <v>0</v>
      </c>
      <c r="I116" s="71">
        <v>0</v>
      </c>
      <c r="J116" s="71">
        <v>0</v>
      </c>
      <c r="K116" s="71">
        <v>0</v>
      </c>
      <c r="L116" s="71">
        <v>0</v>
      </c>
      <c r="M116" s="71">
        <f t="shared" si="10"/>
        <v>360000</v>
      </c>
      <c r="N116" s="71">
        <v>0</v>
      </c>
      <c r="O116" s="71">
        <v>0</v>
      </c>
      <c r="P116" s="71">
        <v>360000</v>
      </c>
      <c r="Q116" s="71">
        <v>0</v>
      </c>
    </row>
    <row r="117" spans="1:17" ht="12.75" customHeight="1">
      <c r="A117" s="66" t="s">
        <v>296</v>
      </c>
      <c r="B117" s="66" t="s">
        <v>294</v>
      </c>
      <c r="C117" s="66" t="s">
        <v>289</v>
      </c>
      <c r="D117" s="66" t="s">
        <v>210</v>
      </c>
      <c r="E117" s="66" t="s">
        <v>211</v>
      </c>
      <c r="F117" s="71">
        <f t="shared" si="8"/>
        <v>28000</v>
      </c>
      <c r="G117" s="71">
        <f t="shared" si="9"/>
        <v>0</v>
      </c>
      <c r="H117" s="71">
        <v>0</v>
      </c>
      <c r="I117" s="71">
        <v>0</v>
      </c>
      <c r="J117" s="71">
        <v>0</v>
      </c>
      <c r="K117" s="71">
        <v>0</v>
      </c>
      <c r="L117" s="71">
        <v>0</v>
      </c>
      <c r="M117" s="71">
        <f t="shared" si="10"/>
        <v>28000</v>
      </c>
      <c r="N117" s="71">
        <v>0</v>
      </c>
      <c r="O117" s="71">
        <v>0</v>
      </c>
      <c r="P117" s="71">
        <v>28000</v>
      </c>
      <c r="Q117" s="71">
        <v>0</v>
      </c>
    </row>
    <row r="118" spans="1:17" ht="12.75" customHeight="1">
      <c r="A118" s="66" t="s">
        <v>301</v>
      </c>
      <c r="B118" s="66" t="s">
        <v>311</v>
      </c>
      <c r="C118" s="66" t="s">
        <v>289</v>
      </c>
      <c r="D118" s="66" t="s">
        <v>210</v>
      </c>
      <c r="E118" s="66" t="s">
        <v>211</v>
      </c>
      <c r="F118" s="71">
        <f t="shared" si="8"/>
        <v>1035500</v>
      </c>
      <c r="G118" s="71">
        <f t="shared" si="9"/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f t="shared" si="10"/>
        <v>1035500</v>
      </c>
      <c r="N118" s="71">
        <v>0</v>
      </c>
      <c r="O118" s="71">
        <v>0</v>
      </c>
      <c r="P118" s="71">
        <v>1035500</v>
      </c>
      <c r="Q118" s="71">
        <v>0</v>
      </c>
    </row>
    <row r="119" spans="1:17" ht="12.75" customHeight="1">
      <c r="A119" s="66" t="s">
        <v>296</v>
      </c>
      <c r="B119" s="66" t="s">
        <v>290</v>
      </c>
      <c r="C119" s="66" t="s">
        <v>289</v>
      </c>
      <c r="D119" s="66" t="s">
        <v>210</v>
      </c>
      <c r="E119" s="66" t="s">
        <v>211</v>
      </c>
      <c r="F119" s="71">
        <f t="shared" si="8"/>
        <v>110000</v>
      </c>
      <c r="G119" s="71">
        <f t="shared" si="9"/>
        <v>0</v>
      </c>
      <c r="H119" s="71">
        <v>0</v>
      </c>
      <c r="I119" s="71">
        <v>0</v>
      </c>
      <c r="J119" s="71">
        <v>0</v>
      </c>
      <c r="K119" s="71">
        <v>0</v>
      </c>
      <c r="L119" s="71">
        <v>0</v>
      </c>
      <c r="M119" s="71">
        <f t="shared" si="10"/>
        <v>110000</v>
      </c>
      <c r="N119" s="71">
        <v>0</v>
      </c>
      <c r="O119" s="71">
        <v>0</v>
      </c>
      <c r="P119" s="71">
        <v>110000</v>
      </c>
      <c r="Q119" s="71">
        <v>0</v>
      </c>
    </row>
    <row r="120" spans="1:17" ht="12.75" customHeight="1">
      <c r="A120" s="66" t="s">
        <v>296</v>
      </c>
      <c r="B120" s="66" t="s">
        <v>287</v>
      </c>
      <c r="C120" s="66" t="s">
        <v>287</v>
      </c>
      <c r="D120" s="66" t="s">
        <v>210</v>
      </c>
      <c r="E120" s="66" t="s">
        <v>211</v>
      </c>
      <c r="F120" s="71">
        <f t="shared" si="8"/>
        <v>1257160.76</v>
      </c>
      <c r="G120" s="71">
        <f t="shared" si="9"/>
        <v>1254160.76</v>
      </c>
      <c r="H120" s="71">
        <v>1116020.1000000001</v>
      </c>
      <c r="I120" s="71">
        <v>0</v>
      </c>
      <c r="J120" s="71">
        <v>88040.66</v>
      </c>
      <c r="K120" s="71">
        <v>0</v>
      </c>
      <c r="L120" s="71">
        <v>50100</v>
      </c>
      <c r="M120" s="71">
        <f t="shared" si="10"/>
        <v>3000</v>
      </c>
      <c r="N120" s="71">
        <v>0</v>
      </c>
      <c r="O120" s="71">
        <v>0</v>
      </c>
      <c r="P120" s="71">
        <v>3000</v>
      </c>
      <c r="Q120" s="71">
        <v>0</v>
      </c>
    </row>
    <row r="121" spans="1:17" ht="12.75" customHeight="1">
      <c r="A121" s="66" t="s">
        <v>296</v>
      </c>
      <c r="B121" s="66" t="s">
        <v>290</v>
      </c>
      <c r="C121" s="66" t="s">
        <v>289</v>
      </c>
      <c r="D121" s="66" t="s">
        <v>212</v>
      </c>
      <c r="E121" s="66" t="s">
        <v>213</v>
      </c>
      <c r="F121" s="71">
        <f t="shared" si="8"/>
        <v>743892.82000000007</v>
      </c>
      <c r="G121" s="71">
        <f t="shared" si="9"/>
        <v>705492.82000000007</v>
      </c>
      <c r="H121" s="71">
        <v>0</v>
      </c>
      <c r="I121" s="71">
        <v>634926.26</v>
      </c>
      <c r="J121" s="71">
        <v>0</v>
      </c>
      <c r="K121" s="71">
        <v>39266.559999999998</v>
      </c>
      <c r="L121" s="71">
        <v>31300</v>
      </c>
      <c r="M121" s="71">
        <f t="shared" si="10"/>
        <v>38400</v>
      </c>
      <c r="N121" s="71">
        <v>0</v>
      </c>
      <c r="O121" s="71">
        <v>0</v>
      </c>
      <c r="P121" s="71">
        <v>38400</v>
      </c>
      <c r="Q121" s="71">
        <v>0</v>
      </c>
    </row>
    <row r="122" spans="1:17" ht="12.75" customHeight="1">
      <c r="A122" s="66" t="s">
        <v>296</v>
      </c>
      <c r="B122" s="66" t="s">
        <v>290</v>
      </c>
      <c r="C122" s="66" t="s">
        <v>289</v>
      </c>
      <c r="D122" s="66" t="s">
        <v>214</v>
      </c>
      <c r="E122" s="66" t="s">
        <v>215</v>
      </c>
      <c r="F122" s="71">
        <f t="shared" si="8"/>
        <v>2346661.88</v>
      </c>
      <c r="G122" s="71">
        <f t="shared" si="9"/>
        <v>1578661.8800000001</v>
      </c>
      <c r="H122" s="71">
        <v>0</v>
      </c>
      <c r="I122" s="71">
        <v>1425807.12</v>
      </c>
      <c r="J122" s="71">
        <v>0</v>
      </c>
      <c r="K122" s="71">
        <v>80854.759999999995</v>
      </c>
      <c r="L122" s="71">
        <v>72000</v>
      </c>
      <c r="M122" s="71">
        <f t="shared" si="10"/>
        <v>768000</v>
      </c>
      <c r="N122" s="71">
        <v>0</v>
      </c>
      <c r="O122" s="71">
        <v>0</v>
      </c>
      <c r="P122" s="71">
        <v>768000</v>
      </c>
      <c r="Q122" s="71">
        <v>0</v>
      </c>
    </row>
    <row r="123" spans="1:17" ht="12.75" customHeight="1">
      <c r="A123" s="66" t="s">
        <v>296</v>
      </c>
      <c r="B123" s="66" t="s">
        <v>290</v>
      </c>
      <c r="C123" s="66" t="s">
        <v>289</v>
      </c>
      <c r="D123" s="66" t="s">
        <v>216</v>
      </c>
      <c r="E123" s="66" t="s">
        <v>217</v>
      </c>
      <c r="F123" s="71">
        <f t="shared" si="8"/>
        <v>1566361.2</v>
      </c>
      <c r="G123" s="71">
        <f t="shared" si="9"/>
        <v>1489561.2</v>
      </c>
      <c r="H123" s="71">
        <v>0</v>
      </c>
      <c r="I123" s="71">
        <v>1348468.48</v>
      </c>
      <c r="J123" s="71">
        <v>0</v>
      </c>
      <c r="K123" s="71">
        <v>79692.72</v>
      </c>
      <c r="L123" s="71">
        <v>61400</v>
      </c>
      <c r="M123" s="71">
        <f t="shared" si="10"/>
        <v>76800</v>
      </c>
      <c r="N123" s="71">
        <v>0</v>
      </c>
      <c r="O123" s="71">
        <v>0</v>
      </c>
      <c r="P123" s="71">
        <v>76800</v>
      </c>
      <c r="Q123" s="71">
        <v>0</v>
      </c>
    </row>
    <row r="124" spans="1:17" ht="12.75" customHeight="1">
      <c r="A124" s="66" t="s">
        <v>296</v>
      </c>
      <c r="B124" s="66" t="s">
        <v>290</v>
      </c>
      <c r="C124" s="66" t="s">
        <v>289</v>
      </c>
      <c r="D124" s="66" t="s">
        <v>218</v>
      </c>
      <c r="E124" s="66" t="s">
        <v>219</v>
      </c>
      <c r="F124" s="71">
        <f t="shared" si="8"/>
        <v>1612514.59</v>
      </c>
      <c r="G124" s="71">
        <f t="shared" si="9"/>
        <v>1535714.59</v>
      </c>
      <c r="H124" s="71">
        <v>0</v>
      </c>
      <c r="I124" s="71">
        <v>1389213.49</v>
      </c>
      <c r="J124" s="71">
        <v>0</v>
      </c>
      <c r="K124" s="71">
        <v>80301.100000000006</v>
      </c>
      <c r="L124" s="71">
        <v>66200</v>
      </c>
      <c r="M124" s="71">
        <f t="shared" si="10"/>
        <v>76800</v>
      </c>
      <c r="N124" s="71">
        <v>0</v>
      </c>
      <c r="O124" s="71">
        <v>0</v>
      </c>
      <c r="P124" s="71">
        <v>76800</v>
      </c>
      <c r="Q124" s="71">
        <v>0</v>
      </c>
    </row>
    <row r="125" spans="1:17" ht="12.75" customHeight="1">
      <c r="A125" s="66" t="s">
        <v>296</v>
      </c>
      <c r="B125" s="66" t="s">
        <v>290</v>
      </c>
      <c r="C125" s="66" t="s">
        <v>289</v>
      </c>
      <c r="D125" s="66" t="s">
        <v>220</v>
      </c>
      <c r="E125" s="66" t="s">
        <v>221</v>
      </c>
      <c r="F125" s="71">
        <f t="shared" si="8"/>
        <v>1403916.44</v>
      </c>
      <c r="G125" s="71">
        <f t="shared" si="9"/>
        <v>1336716.44</v>
      </c>
      <c r="H125" s="71">
        <v>0</v>
      </c>
      <c r="I125" s="71">
        <v>1211803.24</v>
      </c>
      <c r="J125" s="71">
        <v>0</v>
      </c>
      <c r="K125" s="71">
        <v>70213.2</v>
      </c>
      <c r="L125" s="71">
        <v>54700</v>
      </c>
      <c r="M125" s="71">
        <f t="shared" si="10"/>
        <v>67200</v>
      </c>
      <c r="N125" s="71">
        <v>0</v>
      </c>
      <c r="O125" s="71">
        <v>0</v>
      </c>
      <c r="P125" s="71">
        <v>67200</v>
      </c>
      <c r="Q125" s="71">
        <v>0</v>
      </c>
    </row>
    <row r="126" spans="1:17" ht="12.75" customHeight="1">
      <c r="A126" s="66" t="s">
        <v>296</v>
      </c>
      <c r="B126" s="66" t="s">
        <v>290</v>
      </c>
      <c r="C126" s="66" t="s">
        <v>289</v>
      </c>
      <c r="D126" s="66" t="s">
        <v>222</v>
      </c>
      <c r="E126" s="66" t="s">
        <v>223</v>
      </c>
      <c r="F126" s="71">
        <f t="shared" si="8"/>
        <v>2211439.0999999996</v>
      </c>
      <c r="G126" s="71">
        <f t="shared" si="9"/>
        <v>2017039.0999999999</v>
      </c>
      <c r="H126" s="71">
        <v>0</v>
      </c>
      <c r="I126" s="71">
        <v>1847579.42</v>
      </c>
      <c r="J126" s="71">
        <v>0</v>
      </c>
      <c r="K126" s="71">
        <v>94559.679999999993</v>
      </c>
      <c r="L126" s="71">
        <v>74900</v>
      </c>
      <c r="M126" s="71">
        <f t="shared" si="10"/>
        <v>194400</v>
      </c>
      <c r="N126" s="71">
        <v>0</v>
      </c>
      <c r="O126" s="71">
        <v>0</v>
      </c>
      <c r="P126" s="71">
        <v>194400</v>
      </c>
      <c r="Q126" s="71">
        <v>0</v>
      </c>
    </row>
    <row r="127" spans="1:17" ht="12.75" customHeight="1">
      <c r="A127" s="66" t="s">
        <v>296</v>
      </c>
      <c r="B127" s="66" t="s">
        <v>290</v>
      </c>
      <c r="C127" s="66" t="s">
        <v>289</v>
      </c>
      <c r="D127" s="66" t="s">
        <v>224</v>
      </c>
      <c r="E127" s="66" t="s">
        <v>225</v>
      </c>
      <c r="F127" s="71">
        <f t="shared" si="8"/>
        <v>1443399.82</v>
      </c>
      <c r="G127" s="71">
        <f t="shared" si="9"/>
        <v>1376199.82</v>
      </c>
      <c r="H127" s="71">
        <v>0</v>
      </c>
      <c r="I127" s="71">
        <v>1248353.6000000001</v>
      </c>
      <c r="J127" s="71">
        <v>0</v>
      </c>
      <c r="K127" s="71">
        <v>70746.22</v>
      </c>
      <c r="L127" s="71">
        <v>57100</v>
      </c>
      <c r="M127" s="71">
        <f t="shared" si="10"/>
        <v>67200</v>
      </c>
      <c r="N127" s="71">
        <v>0</v>
      </c>
      <c r="O127" s="71">
        <v>0</v>
      </c>
      <c r="P127" s="71">
        <v>67200</v>
      </c>
      <c r="Q127" s="71">
        <v>0</v>
      </c>
    </row>
    <row r="128" spans="1:17" ht="12.75" customHeight="1">
      <c r="A128" s="66" t="s">
        <v>296</v>
      </c>
      <c r="B128" s="66" t="s">
        <v>290</v>
      </c>
      <c r="C128" s="66" t="s">
        <v>289</v>
      </c>
      <c r="D128" s="66" t="s">
        <v>226</v>
      </c>
      <c r="E128" s="66" t="s">
        <v>227</v>
      </c>
      <c r="F128" s="71">
        <f t="shared" si="8"/>
        <v>1357535.79</v>
      </c>
      <c r="G128" s="71">
        <f t="shared" si="9"/>
        <v>1290335.79</v>
      </c>
      <c r="H128" s="71">
        <v>0</v>
      </c>
      <c r="I128" s="71">
        <v>1167588.97</v>
      </c>
      <c r="J128" s="71">
        <v>0</v>
      </c>
      <c r="K128" s="71">
        <v>69546.820000000007</v>
      </c>
      <c r="L128" s="71">
        <v>53200</v>
      </c>
      <c r="M128" s="71">
        <f t="shared" si="10"/>
        <v>67200</v>
      </c>
      <c r="N128" s="71">
        <v>0</v>
      </c>
      <c r="O128" s="71">
        <v>0</v>
      </c>
      <c r="P128" s="71">
        <v>67200</v>
      </c>
      <c r="Q128" s="71">
        <v>0</v>
      </c>
    </row>
    <row r="129" spans="1:17" ht="12.75" customHeight="1">
      <c r="A129" s="66" t="s">
        <v>296</v>
      </c>
      <c r="B129" s="66" t="s">
        <v>294</v>
      </c>
      <c r="C129" s="66" t="s">
        <v>313</v>
      </c>
      <c r="D129" s="66" t="s">
        <v>228</v>
      </c>
      <c r="E129" s="66" t="s">
        <v>229</v>
      </c>
      <c r="F129" s="71">
        <f t="shared" si="8"/>
        <v>677000</v>
      </c>
      <c r="G129" s="71">
        <f t="shared" si="9"/>
        <v>0</v>
      </c>
      <c r="H129" s="71">
        <v>0</v>
      </c>
      <c r="I129" s="71">
        <v>0</v>
      </c>
      <c r="J129" s="71">
        <v>0</v>
      </c>
      <c r="K129" s="71">
        <v>0</v>
      </c>
      <c r="L129" s="71">
        <v>0</v>
      </c>
      <c r="M129" s="71">
        <f t="shared" si="10"/>
        <v>677000</v>
      </c>
      <c r="N129" s="71">
        <v>0</v>
      </c>
      <c r="O129" s="71">
        <v>0</v>
      </c>
      <c r="P129" s="71">
        <v>677000</v>
      </c>
      <c r="Q129" s="71">
        <v>0</v>
      </c>
    </row>
    <row r="130" spans="1:17" ht="12.75" customHeight="1">
      <c r="A130" s="66" t="s">
        <v>296</v>
      </c>
      <c r="B130" s="66" t="s">
        <v>289</v>
      </c>
      <c r="C130" s="66" t="s">
        <v>287</v>
      </c>
      <c r="D130" s="66" t="s">
        <v>228</v>
      </c>
      <c r="E130" s="66" t="s">
        <v>229</v>
      </c>
      <c r="F130" s="71">
        <f t="shared" si="8"/>
        <v>12433018.439999999</v>
      </c>
      <c r="G130" s="71">
        <f t="shared" si="9"/>
        <v>10379318.439999999</v>
      </c>
      <c r="H130" s="71">
        <v>0</v>
      </c>
      <c r="I130" s="71">
        <v>9757975.1699999999</v>
      </c>
      <c r="J130" s="71">
        <v>0</v>
      </c>
      <c r="K130" s="71">
        <v>147383.26999999999</v>
      </c>
      <c r="L130" s="71">
        <v>473960</v>
      </c>
      <c r="M130" s="71">
        <f t="shared" si="10"/>
        <v>2053700</v>
      </c>
      <c r="N130" s="71">
        <v>0</v>
      </c>
      <c r="O130" s="71">
        <v>0</v>
      </c>
      <c r="P130" s="71">
        <v>2053700</v>
      </c>
      <c r="Q130" s="71">
        <v>0</v>
      </c>
    </row>
    <row r="131" spans="1:17" ht="12.75" customHeight="1">
      <c r="A131" s="66" t="s">
        <v>296</v>
      </c>
      <c r="B131" s="66" t="s">
        <v>291</v>
      </c>
      <c r="C131" s="66" t="s">
        <v>287</v>
      </c>
      <c r="D131" s="66" t="s">
        <v>228</v>
      </c>
      <c r="E131" s="66" t="s">
        <v>229</v>
      </c>
      <c r="F131" s="71">
        <f t="shared" si="8"/>
        <v>7453300</v>
      </c>
      <c r="G131" s="71">
        <f t="shared" si="9"/>
        <v>0</v>
      </c>
      <c r="H131" s="71">
        <v>0</v>
      </c>
      <c r="I131" s="71">
        <v>0</v>
      </c>
      <c r="J131" s="71">
        <v>0</v>
      </c>
      <c r="K131" s="71">
        <v>0</v>
      </c>
      <c r="L131" s="71">
        <v>0</v>
      </c>
      <c r="M131" s="71">
        <f t="shared" si="10"/>
        <v>7453300</v>
      </c>
      <c r="N131" s="71">
        <v>0</v>
      </c>
      <c r="O131" s="71">
        <v>0</v>
      </c>
      <c r="P131" s="71">
        <v>7453300</v>
      </c>
      <c r="Q131" s="71">
        <v>0</v>
      </c>
    </row>
    <row r="132" spans="1:17" ht="12.75" customHeight="1">
      <c r="A132" s="66" t="s">
        <v>296</v>
      </c>
      <c r="B132" s="66" t="s">
        <v>290</v>
      </c>
      <c r="C132" s="66" t="s">
        <v>289</v>
      </c>
      <c r="D132" s="66" t="s">
        <v>228</v>
      </c>
      <c r="E132" s="66" t="s">
        <v>229</v>
      </c>
      <c r="F132" s="71">
        <f t="shared" si="8"/>
        <v>1789380</v>
      </c>
      <c r="G132" s="71">
        <f t="shared" si="9"/>
        <v>0</v>
      </c>
      <c r="H132" s="71">
        <v>0</v>
      </c>
      <c r="I132" s="71">
        <v>0</v>
      </c>
      <c r="J132" s="71">
        <v>0</v>
      </c>
      <c r="K132" s="71">
        <v>0</v>
      </c>
      <c r="L132" s="71">
        <v>0</v>
      </c>
      <c r="M132" s="71">
        <f t="shared" si="10"/>
        <v>1789380</v>
      </c>
      <c r="N132" s="71">
        <v>0</v>
      </c>
      <c r="O132" s="71">
        <v>0</v>
      </c>
      <c r="P132" s="71">
        <v>1789380</v>
      </c>
      <c r="Q132" s="71">
        <v>0</v>
      </c>
    </row>
    <row r="133" spans="1:17" ht="12.75" customHeight="1">
      <c r="A133" s="66" t="s">
        <v>296</v>
      </c>
      <c r="B133" s="66" t="s">
        <v>294</v>
      </c>
      <c r="C133" s="66" t="s">
        <v>287</v>
      </c>
      <c r="D133" s="66" t="s">
        <v>230</v>
      </c>
      <c r="E133" s="66" t="s">
        <v>231</v>
      </c>
      <c r="F133" s="71">
        <f t="shared" si="8"/>
        <v>1564112.48</v>
      </c>
      <c r="G133" s="71">
        <f t="shared" si="9"/>
        <v>1507612.48</v>
      </c>
      <c r="H133" s="71">
        <v>0</v>
      </c>
      <c r="I133" s="71">
        <v>1383644.08</v>
      </c>
      <c r="J133" s="71">
        <v>0</v>
      </c>
      <c r="K133" s="71">
        <v>68268.399999999994</v>
      </c>
      <c r="L133" s="71">
        <v>55700</v>
      </c>
      <c r="M133" s="71">
        <f t="shared" si="10"/>
        <v>56500</v>
      </c>
      <c r="N133" s="71">
        <v>0</v>
      </c>
      <c r="O133" s="71">
        <v>0</v>
      </c>
      <c r="P133" s="71">
        <v>56500</v>
      </c>
      <c r="Q133" s="71">
        <v>0</v>
      </c>
    </row>
    <row r="134" spans="1:17" ht="12.75" customHeight="1">
      <c r="A134" s="66" t="s">
        <v>286</v>
      </c>
      <c r="B134" s="66" t="s">
        <v>318</v>
      </c>
      <c r="C134" s="66" t="s">
        <v>287</v>
      </c>
      <c r="D134" s="66" t="s">
        <v>232</v>
      </c>
      <c r="E134" s="66" t="s">
        <v>233</v>
      </c>
      <c r="F134" s="71">
        <f t="shared" si="8"/>
        <v>5224680.04</v>
      </c>
      <c r="G134" s="71">
        <f t="shared" si="9"/>
        <v>5130430.04</v>
      </c>
      <c r="H134" s="71">
        <v>4754727.9000000004</v>
      </c>
      <c r="I134" s="71">
        <v>0</v>
      </c>
      <c r="J134" s="71">
        <v>190982.14</v>
      </c>
      <c r="K134" s="71">
        <v>0</v>
      </c>
      <c r="L134" s="71">
        <v>184720</v>
      </c>
      <c r="M134" s="71">
        <f t="shared" si="10"/>
        <v>94250</v>
      </c>
      <c r="N134" s="71">
        <v>0</v>
      </c>
      <c r="O134" s="71">
        <v>0</v>
      </c>
      <c r="P134" s="71">
        <v>94250</v>
      </c>
      <c r="Q134" s="71">
        <v>0</v>
      </c>
    </row>
    <row r="135" spans="1:17" ht="12.75" customHeight="1">
      <c r="A135" s="66" t="s">
        <v>319</v>
      </c>
      <c r="B135" s="66" t="s">
        <v>287</v>
      </c>
      <c r="C135" s="66" t="s">
        <v>287</v>
      </c>
      <c r="D135" s="66" t="s">
        <v>234</v>
      </c>
      <c r="E135" s="66" t="s">
        <v>235</v>
      </c>
      <c r="F135" s="71">
        <f t="shared" si="8"/>
        <v>3920013.5999999996</v>
      </c>
      <c r="G135" s="71">
        <f t="shared" si="9"/>
        <v>2432013.5999999996</v>
      </c>
      <c r="H135" s="71">
        <v>2203906.3199999998</v>
      </c>
      <c r="I135" s="71">
        <v>0</v>
      </c>
      <c r="J135" s="71">
        <v>129707.28</v>
      </c>
      <c r="K135" s="71">
        <v>0</v>
      </c>
      <c r="L135" s="71">
        <v>98400</v>
      </c>
      <c r="M135" s="71">
        <f t="shared" si="10"/>
        <v>1488000</v>
      </c>
      <c r="N135" s="71">
        <v>0</v>
      </c>
      <c r="O135" s="71">
        <v>0</v>
      </c>
      <c r="P135" s="71">
        <v>1488000</v>
      </c>
      <c r="Q135" s="71">
        <v>0</v>
      </c>
    </row>
    <row r="136" spans="1:17" ht="12.75" customHeight="1">
      <c r="A136" s="66" t="s">
        <v>320</v>
      </c>
      <c r="B136" s="66" t="s">
        <v>289</v>
      </c>
      <c r="C136" s="66" t="s">
        <v>287</v>
      </c>
      <c r="D136" s="66" t="s">
        <v>234</v>
      </c>
      <c r="E136" s="66" t="s">
        <v>235</v>
      </c>
      <c r="F136" s="71">
        <f t="shared" si="8"/>
        <v>9780</v>
      </c>
      <c r="G136" s="71">
        <f t="shared" si="9"/>
        <v>0</v>
      </c>
      <c r="H136" s="71">
        <v>0</v>
      </c>
      <c r="I136" s="71">
        <v>0</v>
      </c>
      <c r="J136" s="71">
        <v>0</v>
      </c>
      <c r="K136" s="71">
        <v>0</v>
      </c>
      <c r="L136" s="71">
        <v>0</v>
      </c>
      <c r="M136" s="71">
        <f t="shared" si="10"/>
        <v>9780</v>
      </c>
      <c r="N136" s="71">
        <v>0</v>
      </c>
      <c r="O136" s="71">
        <v>0</v>
      </c>
      <c r="P136" s="71">
        <v>9780</v>
      </c>
      <c r="Q136" s="71">
        <v>0</v>
      </c>
    </row>
    <row r="137" spans="1:17" ht="12.75" customHeight="1">
      <c r="A137" s="66" t="s">
        <v>320</v>
      </c>
      <c r="B137" s="66" t="s">
        <v>290</v>
      </c>
      <c r="C137" s="66" t="s">
        <v>287</v>
      </c>
      <c r="D137" s="66" t="s">
        <v>234</v>
      </c>
      <c r="E137" s="66" t="s">
        <v>235</v>
      </c>
      <c r="F137" s="71">
        <f t="shared" si="8"/>
        <v>4224200</v>
      </c>
      <c r="G137" s="71">
        <f t="shared" si="9"/>
        <v>0</v>
      </c>
      <c r="H137" s="71">
        <v>0</v>
      </c>
      <c r="I137" s="71">
        <v>0</v>
      </c>
      <c r="J137" s="71">
        <v>0</v>
      </c>
      <c r="K137" s="71">
        <v>0</v>
      </c>
      <c r="L137" s="71">
        <v>0</v>
      </c>
      <c r="M137" s="71">
        <f t="shared" si="10"/>
        <v>4224200</v>
      </c>
      <c r="N137" s="71">
        <v>0</v>
      </c>
      <c r="O137" s="71">
        <v>0</v>
      </c>
      <c r="P137" s="71">
        <v>4224200</v>
      </c>
      <c r="Q137" s="71">
        <v>0</v>
      </c>
    </row>
    <row r="138" spans="1:17" ht="12.75" customHeight="1">
      <c r="A138" s="66" t="s">
        <v>286</v>
      </c>
      <c r="B138" s="66" t="s">
        <v>291</v>
      </c>
      <c r="C138" s="66" t="s">
        <v>291</v>
      </c>
      <c r="D138" s="66" t="s">
        <v>234</v>
      </c>
      <c r="E138" s="66" t="s">
        <v>235</v>
      </c>
      <c r="F138" s="71">
        <f t="shared" si="8"/>
        <v>90000</v>
      </c>
      <c r="G138" s="71">
        <f t="shared" si="9"/>
        <v>0</v>
      </c>
      <c r="H138" s="71">
        <v>0</v>
      </c>
      <c r="I138" s="71">
        <v>0</v>
      </c>
      <c r="J138" s="71">
        <v>0</v>
      </c>
      <c r="K138" s="71">
        <v>0</v>
      </c>
      <c r="L138" s="71">
        <v>0</v>
      </c>
      <c r="M138" s="71">
        <f t="shared" si="10"/>
        <v>90000</v>
      </c>
      <c r="N138" s="71">
        <v>0</v>
      </c>
      <c r="O138" s="71">
        <v>0</v>
      </c>
      <c r="P138" s="71">
        <v>90000</v>
      </c>
      <c r="Q138" s="71">
        <v>0</v>
      </c>
    </row>
    <row r="139" spans="1:17" ht="12.75" customHeight="1">
      <c r="A139" s="66" t="s">
        <v>298</v>
      </c>
      <c r="B139" s="66" t="s">
        <v>299</v>
      </c>
      <c r="C139" s="66" t="s">
        <v>294</v>
      </c>
      <c r="D139" s="66" t="s">
        <v>234</v>
      </c>
      <c r="E139" s="66" t="s">
        <v>235</v>
      </c>
      <c r="F139" s="71">
        <f t="shared" ref="F139:F197" si="11">G139+M139</f>
        <v>640000</v>
      </c>
      <c r="G139" s="71">
        <f t="shared" ref="G139:G197" si="12">H139+I139+J139+K139+L139</f>
        <v>0</v>
      </c>
      <c r="H139" s="71">
        <v>0</v>
      </c>
      <c r="I139" s="71">
        <v>0</v>
      </c>
      <c r="J139" s="71">
        <v>0</v>
      </c>
      <c r="K139" s="71">
        <v>0</v>
      </c>
      <c r="L139" s="71">
        <v>0</v>
      </c>
      <c r="M139" s="71">
        <f t="shared" ref="M139:M197" si="13">N139+O139+P139+Q139</f>
        <v>640000</v>
      </c>
      <c r="N139" s="71">
        <v>0</v>
      </c>
      <c r="O139" s="71">
        <v>0</v>
      </c>
      <c r="P139" s="71">
        <v>640000</v>
      </c>
      <c r="Q139" s="71">
        <v>0</v>
      </c>
    </row>
    <row r="140" spans="1:17" ht="12.75" customHeight="1">
      <c r="A140" s="66" t="s">
        <v>298</v>
      </c>
      <c r="B140" s="66" t="s">
        <v>287</v>
      </c>
      <c r="C140" s="66" t="s">
        <v>321</v>
      </c>
      <c r="D140" s="66" t="s">
        <v>236</v>
      </c>
      <c r="E140" s="66" t="s">
        <v>237</v>
      </c>
      <c r="F140" s="71">
        <f t="shared" si="11"/>
        <v>52800</v>
      </c>
      <c r="G140" s="71">
        <f t="shared" si="12"/>
        <v>0</v>
      </c>
      <c r="H140" s="71">
        <v>0</v>
      </c>
      <c r="I140" s="71">
        <v>0</v>
      </c>
      <c r="J140" s="71">
        <v>0</v>
      </c>
      <c r="K140" s="71">
        <v>0</v>
      </c>
      <c r="L140" s="71">
        <v>0</v>
      </c>
      <c r="M140" s="71">
        <f t="shared" si="13"/>
        <v>52800</v>
      </c>
      <c r="N140" s="71">
        <v>0</v>
      </c>
      <c r="O140" s="71">
        <v>0</v>
      </c>
      <c r="P140" s="71">
        <v>52800</v>
      </c>
      <c r="Q140" s="71">
        <v>0</v>
      </c>
    </row>
    <row r="141" spans="1:17" ht="12.75" customHeight="1">
      <c r="A141" s="66" t="s">
        <v>298</v>
      </c>
      <c r="B141" s="66" t="s">
        <v>287</v>
      </c>
      <c r="C141" s="66" t="s">
        <v>288</v>
      </c>
      <c r="D141" s="66" t="s">
        <v>236</v>
      </c>
      <c r="E141" s="66" t="s">
        <v>237</v>
      </c>
      <c r="F141" s="71">
        <f t="shared" si="11"/>
        <v>413000</v>
      </c>
      <c r="G141" s="71">
        <f t="shared" si="12"/>
        <v>0</v>
      </c>
      <c r="H141" s="71">
        <v>0</v>
      </c>
      <c r="I141" s="71">
        <v>0</v>
      </c>
      <c r="J141" s="71">
        <v>0</v>
      </c>
      <c r="K141" s="71">
        <v>0</v>
      </c>
      <c r="L141" s="71">
        <v>0</v>
      </c>
      <c r="M141" s="71">
        <f t="shared" si="13"/>
        <v>413000</v>
      </c>
      <c r="N141" s="71">
        <v>0</v>
      </c>
      <c r="O141" s="71">
        <v>0</v>
      </c>
      <c r="P141" s="71">
        <v>413000</v>
      </c>
      <c r="Q141" s="71">
        <v>0</v>
      </c>
    </row>
    <row r="142" spans="1:17" ht="12.75" customHeight="1">
      <c r="A142" s="66" t="s">
        <v>298</v>
      </c>
      <c r="B142" s="66" t="s">
        <v>287</v>
      </c>
      <c r="C142" s="66" t="s">
        <v>287</v>
      </c>
      <c r="D142" s="66" t="s">
        <v>236</v>
      </c>
      <c r="E142" s="66" t="s">
        <v>237</v>
      </c>
      <c r="F142" s="71">
        <f t="shared" si="11"/>
        <v>1006554.75</v>
      </c>
      <c r="G142" s="71">
        <f t="shared" si="12"/>
        <v>1003554.75</v>
      </c>
      <c r="H142" s="71">
        <v>888267.65</v>
      </c>
      <c r="I142" s="71">
        <v>0</v>
      </c>
      <c r="J142" s="71">
        <v>72767.100000000006</v>
      </c>
      <c r="K142" s="71">
        <v>0</v>
      </c>
      <c r="L142" s="71">
        <v>42520</v>
      </c>
      <c r="M142" s="71">
        <f t="shared" si="13"/>
        <v>3000</v>
      </c>
      <c r="N142" s="71">
        <v>0</v>
      </c>
      <c r="O142" s="71">
        <v>0</v>
      </c>
      <c r="P142" s="71">
        <v>3000</v>
      </c>
      <c r="Q142" s="71">
        <v>0</v>
      </c>
    </row>
    <row r="143" spans="1:17" ht="12.75" customHeight="1">
      <c r="A143" s="66" t="s">
        <v>322</v>
      </c>
      <c r="B143" s="66" t="s">
        <v>291</v>
      </c>
      <c r="C143" s="66" t="s">
        <v>291</v>
      </c>
      <c r="D143" s="66" t="s">
        <v>236</v>
      </c>
      <c r="E143" s="66" t="s">
        <v>237</v>
      </c>
      <c r="F143" s="71">
        <f t="shared" si="11"/>
        <v>372000</v>
      </c>
      <c r="G143" s="71">
        <f t="shared" si="12"/>
        <v>0</v>
      </c>
      <c r="H143" s="71">
        <v>0</v>
      </c>
      <c r="I143" s="71">
        <v>0</v>
      </c>
      <c r="J143" s="71">
        <v>0</v>
      </c>
      <c r="K143" s="71">
        <v>0</v>
      </c>
      <c r="L143" s="71">
        <v>0</v>
      </c>
      <c r="M143" s="71">
        <f t="shared" si="13"/>
        <v>372000</v>
      </c>
      <c r="N143" s="71">
        <v>0</v>
      </c>
      <c r="O143" s="71">
        <v>0</v>
      </c>
      <c r="P143" s="71">
        <v>372000</v>
      </c>
      <c r="Q143" s="71">
        <v>0</v>
      </c>
    </row>
    <row r="144" spans="1:17" ht="12.75" customHeight="1">
      <c r="A144" s="66" t="s">
        <v>301</v>
      </c>
      <c r="B144" s="66" t="s">
        <v>293</v>
      </c>
      <c r="C144" s="66" t="s">
        <v>287</v>
      </c>
      <c r="D144" s="66" t="s">
        <v>236</v>
      </c>
      <c r="E144" s="66" t="s">
        <v>237</v>
      </c>
      <c r="F144" s="71">
        <f t="shared" si="11"/>
        <v>322413.34000000003</v>
      </c>
      <c r="G144" s="71">
        <f t="shared" si="12"/>
        <v>0</v>
      </c>
      <c r="H144" s="71">
        <v>0</v>
      </c>
      <c r="I144" s="71">
        <v>0</v>
      </c>
      <c r="J144" s="71">
        <v>0</v>
      </c>
      <c r="K144" s="71">
        <v>0</v>
      </c>
      <c r="L144" s="71">
        <v>0</v>
      </c>
      <c r="M144" s="71">
        <f t="shared" si="13"/>
        <v>322413.34000000003</v>
      </c>
      <c r="N144" s="71">
        <v>0</v>
      </c>
      <c r="O144" s="71">
        <v>0</v>
      </c>
      <c r="P144" s="71">
        <v>322413.34000000003</v>
      </c>
      <c r="Q144" s="71">
        <v>0</v>
      </c>
    </row>
    <row r="145" spans="1:17" ht="12.75" customHeight="1">
      <c r="A145" s="66" t="s">
        <v>298</v>
      </c>
      <c r="B145" s="66" t="s">
        <v>287</v>
      </c>
      <c r="C145" s="66" t="s">
        <v>294</v>
      </c>
      <c r="D145" s="66" t="s">
        <v>238</v>
      </c>
      <c r="E145" s="66" t="s">
        <v>239</v>
      </c>
      <c r="F145" s="71">
        <f t="shared" si="11"/>
        <v>5846790.3700000001</v>
      </c>
      <c r="G145" s="71">
        <f t="shared" si="12"/>
        <v>5731290.3700000001</v>
      </c>
      <c r="H145" s="71">
        <v>0</v>
      </c>
      <c r="I145" s="71">
        <v>5213142.1900000004</v>
      </c>
      <c r="J145" s="71">
        <v>0</v>
      </c>
      <c r="K145" s="71">
        <v>267008.18</v>
      </c>
      <c r="L145" s="71">
        <v>251140</v>
      </c>
      <c r="M145" s="71">
        <f t="shared" si="13"/>
        <v>115500</v>
      </c>
      <c r="N145" s="71">
        <v>0</v>
      </c>
      <c r="O145" s="71">
        <v>0</v>
      </c>
      <c r="P145" s="71">
        <v>115500</v>
      </c>
      <c r="Q145" s="71">
        <v>0</v>
      </c>
    </row>
    <row r="146" spans="1:17" ht="12.75" customHeight="1">
      <c r="A146" s="66" t="s">
        <v>298</v>
      </c>
      <c r="B146" s="66" t="s">
        <v>287</v>
      </c>
      <c r="C146" s="66" t="s">
        <v>321</v>
      </c>
      <c r="D146" s="66" t="s">
        <v>238</v>
      </c>
      <c r="E146" s="66" t="s">
        <v>239</v>
      </c>
      <c r="F146" s="71">
        <f t="shared" si="11"/>
        <v>140500</v>
      </c>
      <c r="G146" s="71">
        <f t="shared" si="12"/>
        <v>0</v>
      </c>
      <c r="H146" s="71">
        <v>0</v>
      </c>
      <c r="I146" s="71">
        <v>0</v>
      </c>
      <c r="J146" s="71">
        <v>0</v>
      </c>
      <c r="K146" s="71">
        <v>0</v>
      </c>
      <c r="L146" s="71">
        <v>0</v>
      </c>
      <c r="M146" s="71">
        <f t="shared" si="13"/>
        <v>140500</v>
      </c>
      <c r="N146" s="71">
        <v>0</v>
      </c>
      <c r="O146" s="71">
        <v>0</v>
      </c>
      <c r="P146" s="71">
        <v>140500</v>
      </c>
      <c r="Q146" s="71">
        <v>0</v>
      </c>
    </row>
    <row r="147" spans="1:17" ht="12.75" customHeight="1">
      <c r="A147" s="66" t="s">
        <v>298</v>
      </c>
      <c r="B147" s="66" t="s">
        <v>287</v>
      </c>
      <c r="C147" s="66" t="s">
        <v>291</v>
      </c>
      <c r="D147" s="66" t="s">
        <v>238</v>
      </c>
      <c r="E147" s="66" t="s">
        <v>239</v>
      </c>
      <c r="F147" s="71">
        <f t="shared" si="11"/>
        <v>50000</v>
      </c>
      <c r="G147" s="71">
        <f t="shared" si="12"/>
        <v>0</v>
      </c>
      <c r="H147" s="71">
        <v>0</v>
      </c>
      <c r="I147" s="71">
        <v>0</v>
      </c>
      <c r="J147" s="71">
        <v>0</v>
      </c>
      <c r="K147" s="71">
        <v>0</v>
      </c>
      <c r="L147" s="71">
        <v>0</v>
      </c>
      <c r="M147" s="71">
        <f t="shared" si="13"/>
        <v>50000</v>
      </c>
      <c r="N147" s="71">
        <v>0</v>
      </c>
      <c r="O147" s="71">
        <v>0</v>
      </c>
      <c r="P147" s="71">
        <v>50000</v>
      </c>
      <c r="Q147" s="71">
        <v>0</v>
      </c>
    </row>
    <row r="148" spans="1:17" ht="12.75" customHeight="1">
      <c r="A148" s="66" t="s">
        <v>298</v>
      </c>
      <c r="B148" s="66" t="s">
        <v>289</v>
      </c>
      <c r="C148" s="66" t="s">
        <v>302</v>
      </c>
      <c r="D148" s="66" t="s">
        <v>238</v>
      </c>
      <c r="E148" s="66" t="s">
        <v>239</v>
      </c>
      <c r="F148" s="71">
        <f t="shared" si="11"/>
        <v>1185280</v>
      </c>
      <c r="G148" s="71">
        <f t="shared" si="12"/>
        <v>0</v>
      </c>
      <c r="H148" s="71">
        <v>0</v>
      </c>
      <c r="I148" s="71">
        <v>0</v>
      </c>
      <c r="J148" s="71">
        <v>0</v>
      </c>
      <c r="K148" s="71">
        <v>0</v>
      </c>
      <c r="L148" s="71">
        <v>0</v>
      </c>
      <c r="M148" s="71">
        <f t="shared" si="13"/>
        <v>1185280</v>
      </c>
      <c r="N148" s="71">
        <v>0</v>
      </c>
      <c r="O148" s="71">
        <v>0</v>
      </c>
      <c r="P148" s="71">
        <v>1185280</v>
      </c>
      <c r="Q148" s="71">
        <v>0</v>
      </c>
    </row>
    <row r="149" spans="1:17" ht="12.75" customHeight="1">
      <c r="A149" s="66" t="s">
        <v>298</v>
      </c>
      <c r="B149" s="66" t="s">
        <v>287</v>
      </c>
      <c r="C149" s="66" t="s">
        <v>293</v>
      </c>
      <c r="D149" s="66" t="s">
        <v>238</v>
      </c>
      <c r="E149" s="66" t="s">
        <v>239</v>
      </c>
      <c r="F149" s="71">
        <f t="shared" si="11"/>
        <v>470000</v>
      </c>
      <c r="G149" s="71">
        <f t="shared" si="12"/>
        <v>0</v>
      </c>
      <c r="H149" s="71">
        <v>0</v>
      </c>
      <c r="I149" s="71">
        <v>0</v>
      </c>
      <c r="J149" s="71">
        <v>0</v>
      </c>
      <c r="K149" s="71">
        <v>0</v>
      </c>
      <c r="L149" s="71">
        <v>0</v>
      </c>
      <c r="M149" s="71">
        <f t="shared" si="13"/>
        <v>470000</v>
      </c>
      <c r="N149" s="71">
        <v>0</v>
      </c>
      <c r="O149" s="71">
        <v>0</v>
      </c>
      <c r="P149" s="71">
        <v>470000</v>
      </c>
      <c r="Q149" s="71">
        <v>0</v>
      </c>
    </row>
    <row r="150" spans="1:17" ht="12.75" customHeight="1">
      <c r="A150" s="66" t="s">
        <v>298</v>
      </c>
      <c r="B150" s="66" t="s">
        <v>299</v>
      </c>
      <c r="C150" s="66" t="s">
        <v>299</v>
      </c>
      <c r="D150" s="66" t="s">
        <v>240</v>
      </c>
      <c r="E150" s="66" t="s">
        <v>241</v>
      </c>
      <c r="F150" s="71">
        <f t="shared" si="11"/>
        <v>120000000</v>
      </c>
      <c r="G150" s="71">
        <f t="shared" si="12"/>
        <v>0</v>
      </c>
      <c r="H150" s="71">
        <v>0</v>
      </c>
      <c r="I150" s="71">
        <v>0</v>
      </c>
      <c r="J150" s="71">
        <v>0</v>
      </c>
      <c r="K150" s="71">
        <v>0</v>
      </c>
      <c r="L150" s="71">
        <v>0</v>
      </c>
      <c r="M150" s="71">
        <f t="shared" si="13"/>
        <v>120000000</v>
      </c>
      <c r="N150" s="71">
        <v>0</v>
      </c>
      <c r="O150" s="71">
        <v>0</v>
      </c>
      <c r="P150" s="71">
        <v>120000000</v>
      </c>
      <c r="Q150" s="71">
        <v>0</v>
      </c>
    </row>
    <row r="151" spans="1:17" ht="12.75" customHeight="1">
      <c r="A151" s="66" t="s">
        <v>298</v>
      </c>
      <c r="B151" s="66" t="s">
        <v>287</v>
      </c>
      <c r="C151" s="66" t="s">
        <v>323</v>
      </c>
      <c r="D151" s="66" t="s">
        <v>240</v>
      </c>
      <c r="E151" s="66" t="s">
        <v>241</v>
      </c>
      <c r="F151" s="71">
        <f t="shared" si="11"/>
        <v>20000000</v>
      </c>
      <c r="G151" s="71">
        <f t="shared" si="12"/>
        <v>0</v>
      </c>
      <c r="H151" s="71">
        <v>0</v>
      </c>
      <c r="I151" s="71">
        <v>0</v>
      </c>
      <c r="J151" s="71">
        <v>0</v>
      </c>
      <c r="K151" s="71">
        <v>0</v>
      </c>
      <c r="L151" s="71">
        <v>0</v>
      </c>
      <c r="M151" s="71">
        <f t="shared" si="13"/>
        <v>20000000</v>
      </c>
      <c r="N151" s="71">
        <v>0</v>
      </c>
      <c r="O151" s="71">
        <v>0</v>
      </c>
      <c r="P151" s="71">
        <v>20000000</v>
      </c>
      <c r="Q151" s="71">
        <v>0</v>
      </c>
    </row>
    <row r="152" spans="1:17" ht="12.75" customHeight="1">
      <c r="A152" s="66" t="s">
        <v>298</v>
      </c>
      <c r="B152" s="66" t="s">
        <v>289</v>
      </c>
      <c r="C152" s="66" t="s">
        <v>287</v>
      </c>
      <c r="D152" s="66" t="s">
        <v>240</v>
      </c>
      <c r="E152" s="66" t="s">
        <v>241</v>
      </c>
      <c r="F152" s="71">
        <f t="shared" si="11"/>
        <v>3342346.19</v>
      </c>
      <c r="G152" s="71">
        <f t="shared" si="12"/>
        <v>3326746.19</v>
      </c>
      <c r="H152" s="71">
        <v>2966823.9</v>
      </c>
      <c r="I152" s="71">
        <v>0</v>
      </c>
      <c r="J152" s="71">
        <v>210922.29</v>
      </c>
      <c r="K152" s="71">
        <v>0</v>
      </c>
      <c r="L152" s="71">
        <v>149000</v>
      </c>
      <c r="M152" s="71">
        <f t="shared" si="13"/>
        <v>15600</v>
      </c>
      <c r="N152" s="71">
        <v>0</v>
      </c>
      <c r="O152" s="71">
        <v>0</v>
      </c>
      <c r="P152" s="71">
        <v>15600</v>
      </c>
      <c r="Q152" s="71">
        <v>0</v>
      </c>
    </row>
    <row r="153" spans="1:17" ht="12.75" customHeight="1">
      <c r="A153" s="66" t="s">
        <v>298</v>
      </c>
      <c r="B153" s="66" t="s">
        <v>289</v>
      </c>
      <c r="C153" s="66" t="s">
        <v>302</v>
      </c>
      <c r="D153" s="66" t="s">
        <v>240</v>
      </c>
      <c r="E153" s="66" t="s">
        <v>241</v>
      </c>
      <c r="F153" s="71">
        <f t="shared" si="11"/>
        <v>520176.78</v>
      </c>
      <c r="G153" s="71">
        <f t="shared" si="12"/>
        <v>0</v>
      </c>
      <c r="H153" s="71">
        <v>0</v>
      </c>
      <c r="I153" s="71">
        <v>0</v>
      </c>
      <c r="J153" s="71">
        <v>0</v>
      </c>
      <c r="K153" s="71">
        <v>0</v>
      </c>
      <c r="L153" s="71">
        <v>0</v>
      </c>
      <c r="M153" s="71">
        <f t="shared" si="13"/>
        <v>520176.78</v>
      </c>
      <c r="N153" s="71">
        <v>0</v>
      </c>
      <c r="O153" s="71">
        <v>0</v>
      </c>
      <c r="P153" s="71">
        <v>520176.78</v>
      </c>
      <c r="Q153" s="71">
        <v>0</v>
      </c>
    </row>
    <row r="154" spans="1:17" ht="12.75" customHeight="1">
      <c r="A154" s="66" t="s">
        <v>298</v>
      </c>
      <c r="B154" s="66" t="s">
        <v>290</v>
      </c>
      <c r="C154" s="66" t="s">
        <v>287</v>
      </c>
      <c r="D154" s="66" t="s">
        <v>242</v>
      </c>
      <c r="E154" s="66" t="s">
        <v>243</v>
      </c>
      <c r="F154" s="71">
        <f t="shared" si="11"/>
        <v>3224344.49</v>
      </c>
      <c r="G154" s="71">
        <f t="shared" si="12"/>
        <v>2749544.49</v>
      </c>
      <c r="H154" s="71">
        <v>2446836.4700000002</v>
      </c>
      <c r="I154" s="71">
        <v>0</v>
      </c>
      <c r="J154" s="71">
        <v>203208.02</v>
      </c>
      <c r="K154" s="71">
        <v>0</v>
      </c>
      <c r="L154" s="71">
        <v>99500</v>
      </c>
      <c r="M154" s="71">
        <f t="shared" si="13"/>
        <v>474800</v>
      </c>
      <c r="N154" s="71">
        <v>0</v>
      </c>
      <c r="O154" s="71">
        <v>0</v>
      </c>
      <c r="P154" s="71">
        <v>474800</v>
      </c>
      <c r="Q154" s="71">
        <v>0</v>
      </c>
    </row>
    <row r="155" spans="1:17" ht="12.75" customHeight="1">
      <c r="A155" s="66" t="s">
        <v>298</v>
      </c>
      <c r="B155" s="66" t="s">
        <v>290</v>
      </c>
      <c r="C155" s="66" t="s">
        <v>311</v>
      </c>
      <c r="D155" s="66" t="s">
        <v>242</v>
      </c>
      <c r="E155" s="66" t="s">
        <v>243</v>
      </c>
      <c r="F155" s="71">
        <f t="shared" si="11"/>
        <v>8400000</v>
      </c>
      <c r="G155" s="71">
        <f t="shared" si="12"/>
        <v>0</v>
      </c>
      <c r="H155" s="71">
        <v>0</v>
      </c>
      <c r="I155" s="71">
        <v>0</v>
      </c>
      <c r="J155" s="71">
        <v>0</v>
      </c>
      <c r="K155" s="71">
        <v>0</v>
      </c>
      <c r="L155" s="71">
        <v>0</v>
      </c>
      <c r="M155" s="71">
        <f t="shared" si="13"/>
        <v>8400000</v>
      </c>
      <c r="N155" s="71">
        <v>0</v>
      </c>
      <c r="O155" s="71">
        <v>0</v>
      </c>
      <c r="P155" s="71">
        <v>8400000</v>
      </c>
      <c r="Q155" s="71">
        <v>0</v>
      </c>
    </row>
    <row r="156" spans="1:17" ht="12.75" customHeight="1">
      <c r="A156" s="66" t="s">
        <v>298</v>
      </c>
      <c r="B156" s="66" t="s">
        <v>290</v>
      </c>
      <c r="C156" s="66" t="s">
        <v>291</v>
      </c>
      <c r="D156" s="66" t="s">
        <v>242</v>
      </c>
      <c r="E156" s="66" t="s">
        <v>243</v>
      </c>
      <c r="F156" s="71">
        <f t="shared" si="11"/>
        <v>650000</v>
      </c>
      <c r="G156" s="71">
        <f t="shared" si="12"/>
        <v>0</v>
      </c>
      <c r="H156" s="71">
        <v>0</v>
      </c>
      <c r="I156" s="71">
        <v>0</v>
      </c>
      <c r="J156" s="71">
        <v>0</v>
      </c>
      <c r="K156" s="71">
        <v>0</v>
      </c>
      <c r="L156" s="71">
        <v>0</v>
      </c>
      <c r="M156" s="71">
        <f t="shared" si="13"/>
        <v>650000</v>
      </c>
      <c r="N156" s="71">
        <v>0</v>
      </c>
      <c r="O156" s="71">
        <v>0</v>
      </c>
      <c r="P156" s="71">
        <v>650000</v>
      </c>
      <c r="Q156" s="71">
        <v>0</v>
      </c>
    </row>
    <row r="157" spans="1:17" ht="12.75" customHeight="1">
      <c r="A157" s="66" t="s">
        <v>298</v>
      </c>
      <c r="B157" s="66" t="s">
        <v>299</v>
      </c>
      <c r="C157" s="66" t="s">
        <v>294</v>
      </c>
      <c r="D157" s="66" t="s">
        <v>242</v>
      </c>
      <c r="E157" s="66" t="s">
        <v>243</v>
      </c>
      <c r="F157" s="71">
        <f t="shared" si="11"/>
        <v>19641400</v>
      </c>
      <c r="G157" s="71">
        <f t="shared" si="12"/>
        <v>0</v>
      </c>
      <c r="H157" s="71">
        <v>0</v>
      </c>
      <c r="I157" s="71">
        <v>0</v>
      </c>
      <c r="J157" s="71">
        <v>0</v>
      </c>
      <c r="K157" s="71">
        <v>0</v>
      </c>
      <c r="L157" s="71">
        <v>0</v>
      </c>
      <c r="M157" s="71">
        <f t="shared" si="13"/>
        <v>19641400</v>
      </c>
      <c r="N157" s="71">
        <v>0</v>
      </c>
      <c r="O157" s="71">
        <v>0</v>
      </c>
      <c r="P157" s="71">
        <v>19641400</v>
      </c>
      <c r="Q157" s="71">
        <v>0</v>
      </c>
    </row>
    <row r="158" spans="1:17" ht="12.75" customHeight="1">
      <c r="A158" s="66" t="s">
        <v>298</v>
      </c>
      <c r="B158" s="66" t="s">
        <v>290</v>
      </c>
      <c r="C158" s="66" t="s">
        <v>288</v>
      </c>
      <c r="D158" s="66" t="s">
        <v>242</v>
      </c>
      <c r="E158" s="66" t="s">
        <v>243</v>
      </c>
      <c r="F158" s="71">
        <f t="shared" si="11"/>
        <v>3160000</v>
      </c>
      <c r="G158" s="71">
        <f t="shared" si="12"/>
        <v>0</v>
      </c>
      <c r="H158" s="71">
        <v>0</v>
      </c>
      <c r="I158" s="71">
        <v>0</v>
      </c>
      <c r="J158" s="71">
        <v>0</v>
      </c>
      <c r="K158" s="71">
        <v>0</v>
      </c>
      <c r="L158" s="71">
        <v>0</v>
      </c>
      <c r="M158" s="71">
        <f t="shared" si="13"/>
        <v>3160000</v>
      </c>
      <c r="N158" s="71">
        <v>0</v>
      </c>
      <c r="O158" s="71">
        <v>0</v>
      </c>
      <c r="P158" s="71">
        <v>3160000</v>
      </c>
      <c r="Q158" s="71">
        <v>0</v>
      </c>
    </row>
    <row r="159" spans="1:17" ht="12.75" customHeight="1">
      <c r="A159" s="66" t="s">
        <v>298</v>
      </c>
      <c r="B159" s="66" t="s">
        <v>290</v>
      </c>
      <c r="C159" s="66" t="s">
        <v>324</v>
      </c>
      <c r="D159" s="66" t="s">
        <v>242</v>
      </c>
      <c r="E159" s="66" t="s">
        <v>243</v>
      </c>
      <c r="F159" s="71">
        <f t="shared" si="11"/>
        <v>250000</v>
      </c>
      <c r="G159" s="71">
        <f t="shared" si="12"/>
        <v>0</v>
      </c>
      <c r="H159" s="71">
        <v>0</v>
      </c>
      <c r="I159" s="71">
        <v>0</v>
      </c>
      <c r="J159" s="71">
        <v>0</v>
      </c>
      <c r="K159" s="71">
        <v>0</v>
      </c>
      <c r="L159" s="71">
        <v>0</v>
      </c>
      <c r="M159" s="71">
        <f t="shared" si="13"/>
        <v>250000</v>
      </c>
      <c r="N159" s="71">
        <v>0</v>
      </c>
      <c r="O159" s="71">
        <v>0</v>
      </c>
      <c r="P159" s="71">
        <v>250000</v>
      </c>
      <c r="Q159" s="71">
        <v>0</v>
      </c>
    </row>
    <row r="160" spans="1:17" ht="12.75" customHeight="1">
      <c r="A160" s="66" t="s">
        <v>298</v>
      </c>
      <c r="B160" s="66" t="s">
        <v>299</v>
      </c>
      <c r="C160" s="66" t="s">
        <v>294</v>
      </c>
      <c r="D160" s="66" t="s">
        <v>244</v>
      </c>
      <c r="E160" s="66" t="s">
        <v>245</v>
      </c>
      <c r="F160" s="71">
        <f t="shared" si="11"/>
        <v>5000000</v>
      </c>
      <c r="G160" s="71">
        <f t="shared" si="12"/>
        <v>0</v>
      </c>
      <c r="H160" s="71">
        <v>0</v>
      </c>
      <c r="I160" s="71">
        <v>0</v>
      </c>
      <c r="J160" s="71">
        <v>0</v>
      </c>
      <c r="K160" s="71">
        <v>0</v>
      </c>
      <c r="L160" s="71">
        <v>0</v>
      </c>
      <c r="M160" s="71">
        <f t="shared" si="13"/>
        <v>5000000</v>
      </c>
      <c r="N160" s="71">
        <v>0</v>
      </c>
      <c r="O160" s="71">
        <v>0</v>
      </c>
      <c r="P160" s="71">
        <v>5000000</v>
      </c>
      <c r="Q160" s="71">
        <v>0</v>
      </c>
    </row>
    <row r="161" spans="1:17" ht="12.75" customHeight="1">
      <c r="A161" s="66" t="s">
        <v>298</v>
      </c>
      <c r="B161" s="66" t="s">
        <v>299</v>
      </c>
      <c r="C161" s="66" t="s">
        <v>287</v>
      </c>
      <c r="D161" s="66" t="s">
        <v>244</v>
      </c>
      <c r="E161" s="66" t="s">
        <v>245</v>
      </c>
      <c r="F161" s="71">
        <f t="shared" si="11"/>
        <v>2251072.4099999997</v>
      </c>
      <c r="G161" s="71">
        <f t="shared" si="12"/>
        <v>2245072.4099999997</v>
      </c>
      <c r="H161" s="71">
        <v>2038399.63</v>
      </c>
      <c r="I161" s="71">
        <v>0</v>
      </c>
      <c r="J161" s="71">
        <v>125372.78</v>
      </c>
      <c r="K161" s="71">
        <v>0</v>
      </c>
      <c r="L161" s="71">
        <v>81300</v>
      </c>
      <c r="M161" s="71">
        <f t="shared" si="13"/>
        <v>6000</v>
      </c>
      <c r="N161" s="71">
        <v>0</v>
      </c>
      <c r="O161" s="71">
        <v>0</v>
      </c>
      <c r="P161" s="71">
        <v>6000</v>
      </c>
      <c r="Q161" s="71">
        <v>0</v>
      </c>
    </row>
    <row r="162" spans="1:17" ht="12.75" customHeight="1">
      <c r="A162" s="66" t="s">
        <v>298</v>
      </c>
      <c r="B162" s="66" t="s">
        <v>299</v>
      </c>
      <c r="C162" s="66" t="s">
        <v>289</v>
      </c>
      <c r="D162" s="66" t="s">
        <v>244</v>
      </c>
      <c r="E162" s="66" t="s">
        <v>245</v>
      </c>
      <c r="F162" s="71">
        <f t="shared" si="11"/>
        <v>715000</v>
      </c>
      <c r="G162" s="71">
        <f t="shared" si="12"/>
        <v>0</v>
      </c>
      <c r="H162" s="71">
        <v>0</v>
      </c>
      <c r="I162" s="71">
        <v>0</v>
      </c>
      <c r="J162" s="71">
        <v>0</v>
      </c>
      <c r="K162" s="71">
        <v>0</v>
      </c>
      <c r="L162" s="71">
        <v>0</v>
      </c>
      <c r="M162" s="71">
        <f t="shared" si="13"/>
        <v>715000</v>
      </c>
      <c r="N162" s="71">
        <v>0</v>
      </c>
      <c r="O162" s="71">
        <v>0</v>
      </c>
      <c r="P162" s="71">
        <v>715000</v>
      </c>
      <c r="Q162" s="71">
        <v>0</v>
      </c>
    </row>
    <row r="163" spans="1:17" ht="12.75" customHeight="1">
      <c r="A163" s="66" t="s">
        <v>325</v>
      </c>
      <c r="B163" s="66" t="s">
        <v>287</v>
      </c>
      <c r="C163" s="66" t="s">
        <v>288</v>
      </c>
      <c r="D163" s="66" t="s">
        <v>246</v>
      </c>
      <c r="E163" s="66" t="s">
        <v>247</v>
      </c>
      <c r="F163" s="71">
        <f t="shared" si="11"/>
        <v>1262100</v>
      </c>
      <c r="G163" s="71">
        <f t="shared" si="12"/>
        <v>0</v>
      </c>
      <c r="H163" s="71">
        <v>0</v>
      </c>
      <c r="I163" s="71">
        <v>0</v>
      </c>
      <c r="J163" s="71">
        <v>0</v>
      </c>
      <c r="K163" s="71">
        <v>0</v>
      </c>
      <c r="L163" s="71">
        <v>0</v>
      </c>
      <c r="M163" s="71">
        <f t="shared" si="13"/>
        <v>1262100</v>
      </c>
      <c r="N163" s="71">
        <v>0</v>
      </c>
      <c r="O163" s="71">
        <v>0</v>
      </c>
      <c r="P163" s="71">
        <v>1262100</v>
      </c>
      <c r="Q163" s="71">
        <v>0</v>
      </c>
    </row>
    <row r="164" spans="1:17" ht="12.75" customHeight="1">
      <c r="A164" s="66" t="s">
        <v>325</v>
      </c>
      <c r="B164" s="66" t="s">
        <v>287</v>
      </c>
      <c r="C164" s="66" t="s">
        <v>287</v>
      </c>
      <c r="D164" s="66" t="s">
        <v>246</v>
      </c>
      <c r="E164" s="66" t="s">
        <v>247</v>
      </c>
      <c r="F164" s="71">
        <f t="shared" si="11"/>
        <v>1803984.23</v>
      </c>
      <c r="G164" s="71">
        <f t="shared" si="12"/>
        <v>1800984.23</v>
      </c>
      <c r="H164" s="71">
        <v>1608291.91</v>
      </c>
      <c r="I164" s="71">
        <v>0</v>
      </c>
      <c r="J164" s="71">
        <v>113192.32000000001</v>
      </c>
      <c r="K164" s="71">
        <v>0</v>
      </c>
      <c r="L164" s="71">
        <v>79500</v>
      </c>
      <c r="M164" s="71">
        <f t="shared" si="13"/>
        <v>3000</v>
      </c>
      <c r="N164" s="71">
        <v>0</v>
      </c>
      <c r="O164" s="71">
        <v>0</v>
      </c>
      <c r="P164" s="71">
        <v>3000</v>
      </c>
      <c r="Q164" s="71">
        <v>0</v>
      </c>
    </row>
    <row r="165" spans="1:17" ht="12.75" customHeight="1">
      <c r="A165" s="66" t="s">
        <v>325</v>
      </c>
      <c r="B165" s="66" t="s">
        <v>287</v>
      </c>
      <c r="C165" s="66" t="s">
        <v>294</v>
      </c>
      <c r="D165" s="66" t="s">
        <v>246</v>
      </c>
      <c r="E165" s="66" t="s">
        <v>247</v>
      </c>
      <c r="F165" s="71">
        <f t="shared" si="11"/>
        <v>9400000</v>
      </c>
      <c r="G165" s="71">
        <f t="shared" si="12"/>
        <v>0</v>
      </c>
      <c r="H165" s="71">
        <v>0</v>
      </c>
      <c r="I165" s="71">
        <v>0</v>
      </c>
      <c r="J165" s="71">
        <v>0</v>
      </c>
      <c r="K165" s="71">
        <v>0</v>
      </c>
      <c r="L165" s="71">
        <v>0</v>
      </c>
      <c r="M165" s="71">
        <f t="shared" si="13"/>
        <v>9400000</v>
      </c>
      <c r="N165" s="71">
        <v>0</v>
      </c>
      <c r="O165" s="71">
        <v>0</v>
      </c>
      <c r="P165" s="71">
        <v>9400000</v>
      </c>
      <c r="Q165" s="71">
        <v>0</v>
      </c>
    </row>
    <row r="166" spans="1:17" ht="12.75" customHeight="1">
      <c r="A166" s="66" t="s">
        <v>286</v>
      </c>
      <c r="B166" s="66" t="s">
        <v>291</v>
      </c>
      <c r="C166" s="66" t="s">
        <v>291</v>
      </c>
      <c r="D166" s="66" t="s">
        <v>248</v>
      </c>
      <c r="E166" s="66" t="s">
        <v>249</v>
      </c>
      <c r="F166" s="71">
        <f t="shared" si="11"/>
        <v>500000</v>
      </c>
      <c r="G166" s="71">
        <f t="shared" si="12"/>
        <v>0</v>
      </c>
      <c r="H166" s="71">
        <v>0</v>
      </c>
      <c r="I166" s="71">
        <v>0</v>
      </c>
      <c r="J166" s="71">
        <v>0</v>
      </c>
      <c r="K166" s="71">
        <v>0</v>
      </c>
      <c r="L166" s="71">
        <v>0</v>
      </c>
      <c r="M166" s="71">
        <f t="shared" si="13"/>
        <v>500000</v>
      </c>
      <c r="N166" s="71">
        <v>0</v>
      </c>
      <c r="O166" s="71">
        <v>0</v>
      </c>
      <c r="P166" s="71">
        <v>500000</v>
      </c>
      <c r="Q166" s="71">
        <v>0</v>
      </c>
    </row>
    <row r="167" spans="1:17" ht="12.75" customHeight="1">
      <c r="A167" s="66" t="s">
        <v>326</v>
      </c>
      <c r="B167" s="66" t="s">
        <v>287</v>
      </c>
      <c r="C167" s="66" t="s">
        <v>288</v>
      </c>
      <c r="D167" s="66" t="s">
        <v>248</v>
      </c>
      <c r="E167" s="66" t="s">
        <v>249</v>
      </c>
      <c r="F167" s="71">
        <f t="shared" si="11"/>
        <v>1506726.4400000002</v>
      </c>
      <c r="G167" s="71">
        <f t="shared" si="12"/>
        <v>1483686.4400000002</v>
      </c>
      <c r="H167" s="71">
        <v>1338938.08</v>
      </c>
      <c r="I167" s="71">
        <v>0</v>
      </c>
      <c r="J167" s="71">
        <v>85248.36</v>
      </c>
      <c r="K167" s="71">
        <v>0</v>
      </c>
      <c r="L167" s="71">
        <v>59500</v>
      </c>
      <c r="M167" s="71">
        <f t="shared" si="13"/>
        <v>23040</v>
      </c>
      <c r="N167" s="71">
        <v>0</v>
      </c>
      <c r="O167" s="71">
        <v>0</v>
      </c>
      <c r="P167" s="71">
        <v>23040</v>
      </c>
      <c r="Q167" s="71">
        <v>0</v>
      </c>
    </row>
    <row r="168" spans="1:17" ht="12.75" customHeight="1">
      <c r="A168" s="66" t="s">
        <v>326</v>
      </c>
      <c r="B168" s="66" t="s">
        <v>291</v>
      </c>
      <c r="C168" s="66"/>
      <c r="D168" s="66" t="s">
        <v>248</v>
      </c>
      <c r="E168" s="66" t="s">
        <v>249</v>
      </c>
      <c r="F168" s="71">
        <f t="shared" si="11"/>
        <v>42500</v>
      </c>
      <c r="G168" s="71">
        <f t="shared" si="12"/>
        <v>0</v>
      </c>
      <c r="H168" s="71">
        <v>0</v>
      </c>
      <c r="I168" s="71">
        <v>0</v>
      </c>
      <c r="J168" s="71">
        <v>0</v>
      </c>
      <c r="K168" s="71">
        <v>0</v>
      </c>
      <c r="L168" s="71">
        <v>0</v>
      </c>
      <c r="M168" s="71">
        <f t="shared" si="13"/>
        <v>42500</v>
      </c>
      <c r="N168" s="71">
        <v>0</v>
      </c>
      <c r="O168" s="71">
        <v>0</v>
      </c>
      <c r="P168" s="71">
        <v>42500</v>
      </c>
      <c r="Q168" s="71">
        <v>0</v>
      </c>
    </row>
    <row r="169" spans="1:17" ht="12.75" customHeight="1">
      <c r="A169" s="66" t="s">
        <v>326</v>
      </c>
      <c r="B169" s="66" t="s">
        <v>287</v>
      </c>
      <c r="C169" s="66" t="s">
        <v>287</v>
      </c>
      <c r="D169" s="66" t="s">
        <v>248</v>
      </c>
      <c r="E169" s="66" t="s">
        <v>249</v>
      </c>
      <c r="F169" s="71">
        <f t="shared" si="11"/>
        <v>3000</v>
      </c>
      <c r="G169" s="71">
        <f t="shared" si="12"/>
        <v>0</v>
      </c>
      <c r="H169" s="71">
        <v>0</v>
      </c>
      <c r="I169" s="71">
        <v>0</v>
      </c>
      <c r="J169" s="71">
        <v>0</v>
      </c>
      <c r="K169" s="71">
        <v>0</v>
      </c>
      <c r="L169" s="71">
        <v>0</v>
      </c>
      <c r="M169" s="71">
        <f t="shared" si="13"/>
        <v>3000</v>
      </c>
      <c r="N169" s="71">
        <v>0</v>
      </c>
      <c r="O169" s="71">
        <v>0</v>
      </c>
      <c r="P169" s="71">
        <v>3000</v>
      </c>
      <c r="Q169" s="71">
        <v>0</v>
      </c>
    </row>
    <row r="170" spans="1:17" ht="12.75" customHeight="1">
      <c r="A170" s="66" t="s">
        <v>286</v>
      </c>
      <c r="B170" s="66" t="s">
        <v>291</v>
      </c>
      <c r="C170" s="66" t="s">
        <v>291</v>
      </c>
      <c r="D170" s="66" t="s">
        <v>250</v>
      </c>
      <c r="E170" s="66" t="s">
        <v>251</v>
      </c>
      <c r="F170" s="71">
        <f t="shared" si="11"/>
        <v>63000</v>
      </c>
      <c r="G170" s="71">
        <f t="shared" si="12"/>
        <v>0</v>
      </c>
      <c r="H170" s="71">
        <v>0</v>
      </c>
      <c r="I170" s="71">
        <v>0</v>
      </c>
      <c r="J170" s="71">
        <v>0</v>
      </c>
      <c r="K170" s="71">
        <v>0</v>
      </c>
      <c r="L170" s="71">
        <v>0</v>
      </c>
      <c r="M170" s="71">
        <f t="shared" si="13"/>
        <v>63000</v>
      </c>
      <c r="N170" s="71">
        <v>0</v>
      </c>
      <c r="O170" s="71">
        <v>0</v>
      </c>
      <c r="P170" s="71">
        <v>63000</v>
      </c>
      <c r="Q170" s="71">
        <v>0</v>
      </c>
    </row>
    <row r="171" spans="1:17" ht="12.75" customHeight="1">
      <c r="A171" s="66" t="s">
        <v>307</v>
      </c>
      <c r="B171" s="66" t="s">
        <v>287</v>
      </c>
      <c r="C171" s="66" t="s">
        <v>287</v>
      </c>
      <c r="D171" s="66" t="s">
        <v>250</v>
      </c>
      <c r="E171" s="66" t="s">
        <v>251</v>
      </c>
      <c r="F171" s="71">
        <f t="shared" si="11"/>
        <v>1465333.36</v>
      </c>
      <c r="G171" s="71">
        <f t="shared" si="12"/>
        <v>1462333.36</v>
      </c>
      <c r="H171" s="71">
        <v>1316472.05</v>
      </c>
      <c r="I171" s="71">
        <v>0</v>
      </c>
      <c r="J171" s="71">
        <v>84961.31</v>
      </c>
      <c r="K171" s="71">
        <v>0</v>
      </c>
      <c r="L171" s="71">
        <v>60900</v>
      </c>
      <c r="M171" s="71">
        <f t="shared" si="13"/>
        <v>3000</v>
      </c>
      <c r="N171" s="71">
        <v>0</v>
      </c>
      <c r="O171" s="71">
        <v>0</v>
      </c>
      <c r="P171" s="71">
        <v>3000</v>
      </c>
      <c r="Q171" s="71">
        <v>0</v>
      </c>
    </row>
    <row r="172" spans="1:17" ht="12.75" customHeight="1">
      <c r="A172" s="66" t="s">
        <v>307</v>
      </c>
      <c r="B172" s="66" t="s">
        <v>287</v>
      </c>
      <c r="C172" s="66" t="s">
        <v>291</v>
      </c>
      <c r="D172" s="66" t="s">
        <v>250</v>
      </c>
      <c r="E172" s="66" t="s">
        <v>251</v>
      </c>
      <c r="F172" s="71">
        <f t="shared" si="11"/>
        <v>700000</v>
      </c>
      <c r="G172" s="71">
        <f t="shared" si="12"/>
        <v>0</v>
      </c>
      <c r="H172" s="71">
        <v>0</v>
      </c>
      <c r="I172" s="71">
        <v>0</v>
      </c>
      <c r="J172" s="71">
        <v>0</v>
      </c>
      <c r="K172" s="71">
        <v>0</v>
      </c>
      <c r="L172" s="71">
        <v>0</v>
      </c>
      <c r="M172" s="71">
        <f t="shared" si="13"/>
        <v>700000</v>
      </c>
      <c r="N172" s="71">
        <v>0</v>
      </c>
      <c r="O172" s="71">
        <v>0</v>
      </c>
      <c r="P172" s="71">
        <v>700000</v>
      </c>
      <c r="Q172" s="71">
        <v>0</v>
      </c>
    </row>
    <row r="173" spans="1:17" ht="12.75" customHeight="1">
      <c r="A173" s="66" t="s">
        <v>307</v>
      </c>
      <c r="B173" s="66" t="s">
        <v>287</v>
      </c>
      <c r="C173" s="66" t="s">
        <v>292</v>
      </c>
      <c r="D173" s="66" t="s">
        <v>250</v>
      </c>
      <c r="E173" s="66" t="s">
        <v>251</v>
      </c>
      <c r="F173" s="71">
        <f t="shared" si="11"/>
        <v>399500</v>
      </c>
      <c r="G173" s="71">
        <f t="shared" si="12"/>
        <v>0</v>
      </c>
      <c r="H173" s="71">
        <v>0</v>
      </c>
      <c r="I173" s="71">
        <v>0</v>
      </c>
      <c r="J173" s="71">
        <v>0</v>
      </c>
      <c r="K173" s="71">
        <v>0</v>
      </c>
      <c r="L173" s="71">
        <v>0</v>
      </c>
      <c r="M173" s="71">
        <f t="shared" si="13"/>
        <v>399500</v>
      </c>
      <c r="N173" s="71">
        <v>0</v>
      </c>
      <c r="O173" s="71">
        <v>0</v>
      </c>
      <c r="P173" s="71">
        <v>399500</v>
      </c>
      <c r="Q173" s="71">
        <v>0</v>
      </c>
    </row>
    <row r="174" spans="1:17" ht="12.75" customHeight="1">
      <c r="A174" s="66" t="s">
        <v>327</v>
      </c>
      <c r="B174" s="66" t="s">
        <v>287</v>
      </c>
      <c r="C174" s="66" t="s">
        <v>287</v>
      </c>
      <c r="D174" s="66" t="s">
        <v>252</v>
      </c>
      <c r="E174" s="66" t="s">
        <v>253</v>
      </c>
      <c r="F174" s="71">
        <f t="shared" si="11"/>
        <v>3698462.6</v>
      </c>
      <c r="G174" s="71">
        <f t="shared" si="12"/>
        <v>2258509.89</v>
      </c>
      <c r="H174" s="71">
        <v>2029539.87</v>
      </c>
      <c r="I174" s="71">
        <v>0</v>
      </c>
      <c r="J174" s="71">
        <v>131170.01999999999</v>
      </c>
      <c r="K174" s="71">
        <v>0</v>
      </c>
      <c r="L174" s="71">
        <v>97800</v>
      </c>
      <c r="M174" s="71">
        <f t="shared" si="13"/>
        <v>1439952.71</v>
      </c>
      <c r="N174" s="71">
        <v>0</v>
      </c>
      <c r="O174" s="71">
        <v>0</v>
      </c>
      <c r="P174" s="71">
        <v>1439952.71</v>
      </c>
      <c r="Q174" s="71">
        <v>0</v>
      </c>
    </row>
    <row r="175" spans="1:17" ht="12.75" customHeight="1">
      <c r="A175" s="66" t="s">
        <v>286</v>
      </c>
      <c r="B175" s="66" t="s">
        <v>291</v>
      </c>
      <c r="C175" s="66" t="s">
        <v>291</v>
      </c>
      <c r="D175" s="66" t="s">
        <v>252</v>
      </c>
      <c r="E175" s="66" t="s">
        <v>253</v>
      </c>
      <c r="F175" s="71">
        <f t="shared" si="11"/>
        <v>8000431.4500000002</v>
      </c>
      <c r="G175" s="71">
        <f t="shared" si="12"/>
        <v>0</v>
      </c>
      <c r="H175" s="71">
        <v>0</v>
      </c>
      <c r="I175" s="71">
        <v>0</v>
      </c>
      <c r="J175" s="71">
        <v>0</v>
      </c>
      <c r="K175" s="71">
        <v>0</v>
      </c>
      <c r="L175" s="71">
        <v>0</v>
      </c>
      <c r="M175" s="71">
        <f t="shared" si="13"/>
        <v>8000431.4500000002</v>
      </c>
      <c r="N175" s="71">
        <v>0</v>
      </c>
      <c r="O175" s="71">
        <v>0</v>
      </c>
      <c r="P175" s="71">
        <v>8000431.4500000002</v>
      </c>
      <c r="Q175" s="71">
        <v>0</v>
      </c>
    </row>
    <row r="176" spans="1:17" ht="12.75" customHeight="1">
      <c r="A176" s="66" t="s">
        <v>327</v>
      </c>
      <c r="B176" s="66" t="s">
        <v>287</v>
      </c>
      <c r="C176" s="66" t="s">
        <v>294</v>
      </c>
      <c r="D176" s="66" t="s">
        <v>252</v>
      </c>
      <c r="E176" s="66" t="s">
        <v>253</v>
      </c>
      <c r="F176" s="71">
        <f t="shared" si="11"/>
        <v>60000</v>
      </c>
      <c r="G176" s="71">
        <f t="shared" si="12"/>
        <v>0</v>
      </c>
      <c r="H176" s="71">
        <v>0</v>
      </c>
      <c r="I176" s="71">
        <v>0</v>
      </c>
      <c r="J176" s="71">
        <v>0</v>
      </c>
      <c r="K176" s="71">
        <v>0</v>
      </c>
      <c r="L176" s="71">
        <v>0</v>
      </c>
      <c r="M176" s="71">
        <f t="shared" si="13"/>
        <v>60000</v>
      </c>
      <c r="N176" s="71">
        <v>0</v>
      </c>
      <c r="O176" s="71">
        <v>0</v>
      </c>
      <c r="P176" s="71">
        <v>60000</v>
      </c>
      <c r="Q176" s="71">
        <v>0</v>
      </c>
    </row>
    <row r="177" spans="1:17" ht="12.75" customHeight="1">
      <c r="A177" s="66" t="s">
        <v>286</v>
      </c>
      <c r="B177" s="66" t="s">
        <v>290</v>
      </c>
      <c r="C177" s="66" t="s">
        <v>291</v>
      </c>
      <c r="D177" s="66" t="s">
        <v>254</v>
      </c>
      <c r="E177" s="66" t="s">
        <v>255</v>
      </c>
      <c r="F177" s="71">
        <f t="shared" si="11"/>
        <v>8002092.2999999998</v>
      </c>
      <c r="G177" s="71">
        <f t="shared" si="12"/>
        <v>6707042.2999999998</v>
      </c>
      <c r="H177" s="71">
        <v>5952721.7199999997</v>
      </c>
      <c r="I177" s="71">
        <v>0</v>
      </c>
      <c r="J177" s="71">
        <v>465500.58</v>
      </c>
      <c r="K177" s="71">
        <v>0</v>
      </c>
      <c r="L177" s="71">
        <v>288820</v>
      </c>
      <c r="M177" s="71">
        <f t="shared" si="13"/>
        <v>1295050</v>
      </c>
      <c r="N177" s="71">
        <v>0</v>
      </c>
      <c r="O177" s="71">
        <v>0</v>
      </c>
      <c r="P177" s="71">
        <v>1295050</v>
      </c>
      <c r="Q177" s="71">
        <v>0</v>
      </c>
    </row>
    <row r="178" spans="1:17" ht="12.75" customHeight="1">
      <c r="A178" s="66" t="s">
        <v>286</v>
      </c>
      <c r="B178" s="66" t="s">
        <v>299</v>
      </c>
      <c r="C178" s="66" t="s">
        <v>300</v>
      </c>
      <c r="D178" s="66" t="s">
        <v>256</v>
      </c>
      <c r="E178" s="66" t="s">
        <v>257</v>
      </c>
      <c r="F178" s="71">
        <f t="shared" si="11"/>
        <v>272760</v>
      </c>
      <c r="G178" s="71">
        <f t="shared" si="12"/>
        <v>0</v>
      </c>
      <c r="H178" s="71">
        <v>0</v>
      </c>
      <c r="I178" s="71">
        <v>0</v>
      </c>
      <c r="J178" s="71">
        <v>0</v>
      </c>
      <c r="K178" s="71">
        <v>0</v>
      </c>
      <c r="L178" s="71">
        <v>0</v>
      </c>
      <c r="M178" s="71">
        <f t="shared" si="13"/>
        <v>272760</v>
      </c>
      <c r="N178" s="71">
        <v>0</v>
      </c>
      <c r="O178" s="71">
        <v>0</v>
      </c>
      <c r="P178" s="71">
        <v>272760</v>
      </c>
      <c r="Q178" s="71">
        <v>0</v>
      </c>
    </row>
    <row r="179" spans="1:17" ht="12.75" customHeight="1">
      <c r="A179" s="66" t="s">
        <v>286</v>
      </c>
      <c r="B179" s="66" t="s">
        <v>299</v>
      </c>
      <c r="C179" s="66" t="s">
        <v>287</v>
      </c>
      <c r="D179" s="66" t="s">
        <v>256</v>
      </c>
      <c r="E179" s="66" t="s">
        <v>257</v>
      </c>
      <c r="F179" s="71">
        <f t="shared" si="11"/>
        <v>1447268.3</v>
      </c>
      <c r="G179" s="71">
        <f t="shared" si="12"/>
        <v>1427268.3</v>
      </c>
      <c r="H179" s="71">
        <v>1281047.7</v>
      </c>
      <c r="I179" s="71">
        <v>0</v>
      </c>
      <c r="J179" s="71">
        <v>90420.6</v>
      </c>
      <c r="K179" s="71">
        <v>0</v>
      </c>
      <c r="L179" s="71">
        <v>55800</v>
      </c>
      <c r="M179" s="71">
        <f t="shared" si="13"/>
        <v>20000</v>
      </c>
      <c r="N179" s="71">
        <v>0</v>
      </c>
      <c r="O179" s="71">
        <v>0</v>
      </c>
      <c r="P179" s="71">
        <v>20000</v>
      </c>
      <c r="Q179" s="71">
        <v>0</v>
      </c>
    </row>
    <row r="180" spans="1:17" ht="12.75" customHeight="1">
      <c r="A180" s="66" t="s">
        <v>286</v>
      </c>
      <c r="B180" s="66" t="s">
        <v>293</v>
      </c>
      <c r="C180" s="66" t="s">
        <v>287</v>
      </c>
      <c r="D180" s="66" t="s">
        <v>258</v>
      </c>
      <c r="E180" s="66" t="s">
        <v>259</v>
      </c>
      <c r="F180" s="71">
        <f t="shared" si="11"/>
        <v>806342.70000000007</v>
      </c>
      <c r="G180" s="71">
        <f t="shared" si="12"/>
        <v>798422.70000000007</v>
      </c>
      <c r="H180" s="71">
        <v>711986.18</v>
      </c>
      <c r="I180" s="71">
        <v>0</v>
      </c>
      <c r="J180" s="71">
        <v>58236.52</v>
      </c>
      <c r="K180" s="71">
        <v>0</v>
      </c>
      <c r="L180" s="71">
        <v>28200</v>
      </c>
      <c r="M180" s="71">
        <f t="shared" si="13"/>
        <v>7920</v>
      </c>
      <c r="N180" s="71">
        <v>0</v>
      </c>
      <c r="O180" s="71">
        <v>0</v>
      </c>
      <c r="P180" s="71">
        <v>7920</v>
      </c>
      <c r="Q180" s="71">
        <v>0</v>
      </c>
    </row>
    <row r="181" spans="1:17" ht="12.75" customHeight="1">
      <c r="A181" s="66" t="s">
        <v>326</v>
      </c>
      <c r="B181" s="66" t="s">
        <v>289</v>
      </c>
      <c r="C181" s="66" t="s">
        <v>287</v>
      </c>
      <c r="D181" s="66" t="s">
        <v>260</v>
      </c>
      <c r="E181" s="66" t="s">
        <v>261</v>
      </c>
      <c r="F181" s="71">
        <f t="shared" si="11"/>
        <v>694400</v>
      </c>
      <c r="G181" s="71">
        <f t="shared" si="12"/>
        <v>0</v>
      </c>
      <c r="H181" s="71">
        <v>0</v>
      </c>
      <c r="I181" s="71">
        <v>0</v>
      </c>
      <c r="J181" s="71">
        <v>0</v>
      </c>
      <c r="K181" s="71">
        <v>0</v>
      </c>
      <c r="L181" s="71">
        <v>0</v>
      </c>
      <c r="M181" s="71">
        <f t="shared" si="13"/>
        <v>694400</v>
      </c>
      <c r="N181" s="71">
        <v>0</v>
      </c>
      <c r="O181" s="71">
        <v>0</v>
      </c>
      <c r="P181" s="71">
        <v>694400</v>
      </c>
      <c r="Q181" s="71">
        <v>0</v>
      </c>
    </row>
    <row r="182" spans="1:17" ht="12.75" customHeight="1">
      <c r="A182" s="66" t="s">
        <v>286</v>
      </c>
      <c r="B182" s="66" t="s">
        <v>291</v>
      </c>
      <c r="C182" s="66" t="s">
        <v>291</v>
      </c>
      <c r="D182" s="66" t="s">
        <v>262</v>
      </c>
      <c r="E182" s="66" t="s">
        <v>263</v>
      </c>
      <c r="F182" s="71">
        <f t="shared" si="11"/>
        <v>540000</v>
      </c>
      <c r="G182" s="71">
        <f t="shared" si="12"/>
        <v>0</v>
      </c>
      <c r="H182" s="71">
        <v>0</v>
      </c>
      <c r="I182" s="71">
        <v>0</v>
      </c>
      <c r="J182" s="71">
        <v>0</v>
      </c>
      <c r="K182" s="71">
        <v>0</v>
      </c>
      <c r="L182" s="71">
        <v>0</v>
      </c>
      <c r="M182" s="71">
        <f t="shared" si="13"/>
        <v>540000</v>
      </c>
      <c r="N182" s="71">
        <v>0</v>
      </c>
      <c r="O182" s="71">
        <v>0</v>
      </c>
      <c r="P182" s="71">
        <v>540000</v>
      </c>
      <c r="Q182" s="71">
        <v>0</v>
      </c>
    </row>
    <row r="183" spans="1:17" ht="12.75" customHeight="1">
      <c r="A183" s="66" t="s">
        <v>286</v>
      </c>
      <c r="B183" s="66" t="s">
        <v>291</v>
      </c>
      <c r="C183" s="66" t="s">
        <v>291</v>
      </c>
      <c r="D183" s="66" t="s">
        <v>264</v>
      </c>
      <c r="E183" s="66" t="s">
        <v>265</v>
      </c>
      <c r="F183" s="71">
        <f t="shared" si="11"/>
        <v>40000</v>
      </c>
      <c r="G183" s="71">
        <f t="shared" si="12"/>
        <v>0</v>
      </c>
      <c r="H183" s="71">
        <v>0</v>
      </c>
      <c r="I183" s="71">
        <v>0</v>
      </c>
      <c r="J183" s="71">
        <v>0</v>
      </c>
      <c r="K183" s="71">
        <v>0</v>
      </c>
      <c r="L183" s="71">
        <v>0</v>
      </c>
      <c r="M183" s="71">
        <f t="shared" si="13"/>
        <v>40000</v>
      </c>
      <c r="N183" s="71">
        <v>0</v>
      </c>
      <c r="O183" s="71">
        <v>0</v>
      </c>
      <c r="P183" s="71">
        <v>40000</v>
      </c>
      <c r="Q183" s="71">
        <v>0</v>
      </c>
    </row>
    <row r="184" spans="1:17" ht="12.75" customHeight="1">
      <c r="A184" s="66" t="s">
        <v>286</v>
      </c>
      <c r="B184" s="66" t="s">
        <v>302</v>
      </c>
      <c r="C184" s="66" t="s">
        <v>291</v>
      </c>
      <c r="D184" s="66" t="s">
        <v>266</v>
      </c>
      <c r="E184" s="66" t="s">
        <v>267</v>
      </c>
      <c r="F184" s="71">
        <f t="shared" si="11"/>
        <v>2117023.38</v>
      </c>
      <c r="G184" s="71">
        <f t="shared" si="12"/>
        <v>1850379.58</v>
      </c>
      <c r="H184" s="71">
        <v>1597686.84</v>
      </c>
      <c r="I184" s="71">
        <v>0</v>
      </c>
      <c r="J184" s="71">
        <v>176892.74</v>
      </c>
      <c r="K184" s="71">
        <v>0</v>
      </c>
      <c r="L184" s="71">
        <v>75800</v>
      </c>
      <c r="M184" s="71">
        <f t="shared" si="13"/>
        <v>266643.8</v>
      </c>
      <c r="N184" s="71">
        <v>0</v>
      </c>
      <c r="O184" s="71">
        <v>0</v>
      </c>
      <c r="P184" s="71">
        <v>266643.8</v>
      </c>
      <c r="Q184" s="71">
        <v>0</v>
      </c>
    </row>
    <row r="185" spans="1:17" ht="12.75" customHeight="1">
      <c r="A185" s="66" t="s">
        <v>286</v>
      </c>
      <c r="B185" s="66" t="s">
        <v>291</v>
      </c>
      <c r="C185" s="66" t="s">
        <v>291</v>
      </c>
      <c r="D185" s="66" t="s">
        <v>268</v>
      </c>
      <c r="E185" s="66" t="s">
        <v>269</v>
      </c>
      <c r="F185" s="71">
        <f t="shared" si="11"/>
        <v>2750000</v>
      </c>
      <c r="G185" s="71">
        <f t="shared" si="12"/>
        <v>0</v>
      </c>
      <c r="H185" s="71">
        <v>0</v>
      </c>
      <c r="I185" s="71">
        <v>0</v>
      </c>
      <c r="J185" s="71">
        <v>0</v>
      </c>
      <c r="K185" s="71">
        <v>0</v>
      </c>
      <c r="L185" s="71">
        <v>0</v>
      </c>
      <c r="M185" s="71">
        <f t="shared" si="13"/>
        <v>2750000</v>
      </c>
      <c r="N185" s="71">
        <v>0</v>
      </c>
      <c r="O185" s="71">
        <v>0</v>
      </c>
      <c r="P185" s="71">
        <v>2750000</v>
      </c>
      <c r="Q185" s="71">
        <v>0</v>
      </c>
    </row>
    <row r="186" spans="1:17" ht="12.75" customHeight="1">
      <c r="A186" s="66" t="s">
        <v>296</v>
      </c>
      <c r="B186" s="66" t="s">
        <v>328</v>
      </c>
      <c r="C186" s="66" t="s">
        <v>289</v>
      </c>
      <c r="D186" s="66" t="s">
        <v>270</v>
      </c>
      <c r="E186" s="66" t="s">
        <v>271</v>
      </c>
      <c r="F186" s="71">
        <f t="shared" si="11"/>
        <v>1435738.15</v>
      </c>
      <c r="G186" s="71">
        <f t="shared" si="12"/>
        <v>0</v>
      </c>
      <c r="H186" s="71">
        <v>0</v>
      </c>
      <c r="I186" s="71">
        <v>0</v>
      </c>
      <c r="J186" s="71">
        <v>0</v>
      </c>
      <c r="K186" s="71">
        <v>0</v>
      </c>
      <c r="L186" s="71">
        <v>0</v>
      </c>
      <c r="M186" s="71">
        <f t="shared" si="13"/>
        <v>1435738.15</v>
      </c>
      <c r="N186" s="71">
        <v>0</v>
      </c>
      <c r="O186" s="71">
        <v>0</v>
      </c>
      <c r="P186" s="71">
        <v>1435738.15</v>
      </c>
      <c r="Q186" s="71">
        <v>0</v>
      </c>
    </row>
    <row r="187" spans="1:17" ht="12.75" customHeight="1">
      <c r="A187" s="66" t="s">
        <v>296</v>
      </c>
      <c r="B187" s="66" t="s">
        <v>329</v>
      </c>
      <c r="C187" s="66" t="s">
        <v>287</v>
      </c>
      <c r="D187" s="66" t="s">
        <v>270</v>
      </c>
      <c r="E187" s="66" t="s">
        <v>271</v>
      </c>
      <c r="F187" s="71">
        <f t="shared" si="11"/>
        <v>1595131.68</v>
      </c>
      <c r="G187" s="71">
        <f t="shared" si="12"/>
        <v>1559831.68</v>
      </c>
      <c r="H187" s="71">
        <v>1449217.02</v>
      </c>
      <c r="I187" s="71">
        <v>0</v>
      </c>
      <c r="J187" s="71">
        <v>64514.66</v>
      </c>
      <c r="K187" s="71">
        <v>0</v>
      </c>
      <c r="L187" s="71">
        <v>46100</v>
      </c>
      <c r="M187" s="71">
        <f t="shared" si="13"/>
        <v>35300</v>
      </c>
      <c r="N187" s="71">
        <v>0</v>
      </c>
      <c r="O187" s="71">
        <v>0</v>
      </c>
      <c r="P187" s="71">
        <v>35300</v>
      </c>
      <c r="Q187" s="71">
        <v>0</v>
      </c>
    </row>
    <row r="188" spans="1:17" ht="12.75" customHeight="1">
      <c r="A188" s="66" t="s">
        <v>296</v>
      </c>
      <c r="B188" s="66" t="s">
        <v>292</v>
      </c>
      <c r="C188" s="66" t="s">
        <v>287</v>
      </c>
      <c r="D188" s="66" t="s">
        <v>270</v>
      </c>
      <c r="E188" s="66" t="s">
        <v>271</v>
      </c>
      <c r="F188" s="71">
        <f t="shared" si="11"/>
        <v>3000000</v>
      </c>
      <c r="G188" s="71">
        <f t="shared" si="12"/>
        <v>0</v>
      </c>
      <c r="H188" s="71">
        <v>0</v>
      </c>
      <c r="I188" s="71">
        <v>0</v>
      </c>
      <c r="J188" s="71">
        <v>0</v>
      </c>
      <c r="K188" s="71">
        <v>0</v>
      </c>
      <c r="L188" s="71">
        <v>0</v>
      </c>
      <c r="M188" s="71">
        <f t="shared" si="13"/>
        <v>3000000</v>
      </c>
      <c r="N188" s="71">
        <v>0</v>
      </c>
      <c r="O188" s="71">
        <v>0</v>
      </c>
      <c r="P188" s="71">
        <v>3000000</v>
      </c>
      <c r="Q188" s="71">
        <v>0</v>
      </c>
    </row>
    <row r="189" spans="1:17" ht="12.75" customHeight="1">
      <c r="A189" s="66" t="s">
        <v>296</v>
      </c>
      <c r="B189" s="66" t="s">
        <v>291</v>
      </c>
      <c r="C189" s="66" t="s">
        <v>287</v>
      </c>
      <c r="D189" s="66" t="s">
        <v>270</v>
      </c>
      <c r="E189" s="66" t="s">
        <v>271</v>
      </c>
      <c r="F189" s="71">
        <f t="shared" si="11"/>
        <v>450000</v>
      </c>
      <c r="G189" s="71">
        <f t="shared" si="12"/>
        <v>0</v>
      </c>
      <c r="H189" s="71">
        <v>0</v>
      </c>
      <c r="I189" s="71">
        <v>0</v>
      </c>
      <c r="J189" s="71">
        <v>0</v>
      </c>
      <c r="K189" s="71">
        <v>0</v>
      </c>
      <c r="L189" s="71">
        <v>0</v>
      </c>
      <c r="M189" s="71">
        <f t="shared" si="13"/>
        <v>450000</v>
      </c>
      <c r="N189" s="71">
        <v>0</v>
      </c>
      <c r="O189" s="71">
        <v>0</v>
      </c>
      <c r="P189" s="71">
        <v>450000</v>
      </c>
      <c r="Q189" s="71">
        <v>0</v>
      </c>
    </row>
    <row r="190" spans="1:17" ht="12.75" customHeight="1">
      <c r="A190" s="66" t="s">
        <v>301</v>
      </c>
      <c r="B190" s="66" t="s">
        <v>293</v>
      </c>
      <c r="C190" s="66" t="s">
        <v>291</v>
      </c>
      <c r="D190" s="66" t="s">
        <v>272</v>
      </c>
      <c r="E190" s="66" t="s">
        <v>273</v>
      </c>
      <c r="F190" s="71">
        <f t="shared" si="11"/>
        <v>600000</v>
      </c>
      <c r="G190" s="71">
        <f t="shared" si="12"/>
        <v>0</v>
      </c>
      <c r="H190" s="71">
        <v>0</v>
      </c>
      <c r="I190" s="71">
        <v>0</v>
      </c>
      <c r="J190" s="71">
        <v>0</v>
      </c>
      <c r="K190" s="71">
        <v>0</v>
      </c>
      <c r="L190" s="71">
        <v>0</v>
      </c>
      <c r="M190" s="71">
        <f t="shared" si="13"/>
        <v>600000</v>
      </c>
      <c r="N190" s="71">
        <v>0</v>
      </c>
      <c r="O190" s="71">
        <v>0</v>
      </c>
      <c r="P190" s="71">
        <v>600000</v>
      </c>
      <c r="Q190" s="71">
        <v>0</v>
      </c>
    </row>
    <row r="191" spans="1:17" ht="12.75" customHeight="1">
      <c r="A191" s="66" t="s">
        <v>301</v>
      </c>
      <c r="B191" s="66" t="s">
        <v>330</v>
      </c>
      <c r="C191" s="66" t="s">
        <v>287</v>
      </c>
      <c r="D191" s="66" t="s">
        <v>272</v>
      </c>
      <c r="E191" s="66" t="s">
        <v>273</v>
      </c>
      <c r="F191" s="71">
        <f t="shared" si="11"/>
        <v>1612618.99</v>
      </c>
      <c r="G191" s="71">
        <f t="shared" si="12"/>
        <v>1529618.99</v>
      </c>
      <c r="H191" s="71">
        <v>1370134.03</v>
      </c>
      <c r="I191" s="71">
        <v>0</v>
      </c>
      <c r="J191" s="71">
        <v>97684.96</v>
      </c>
      <c r="K191" s="71">
        <v>0</v>
      </c>
      <c r="L191" s="71">
        <v>61800</v>
      </c>
      <c r="M191" s="71">
        <f t="shared" si="13"/>
        <v>83000</v>
      </c>
      <c r="N191" s="71">
        <v>0</v>
      </c>
      <c r="O191" s="71">
        <v>0</v>
      </c>
      <c r="P191" s="71">
        <v>83000</v>
      </c>
      <c r="Q191" s="71">
        <v>0</v>
      </c>
    </row>
    <row r="192" spans="1:17" ht="12.75" customHeight="1">
      <c r="A192" s="66" t="s">
        <v>286</v>
      </c>
      <c r="B192" s="66" t="s">
        <v>291</v>
      </c>
      <c r="C192" s="66" t="s">
        <v>291</v>
      </c>
      <c r="D192" s="66" t="s">
        <v>274</v>
      </c>
      <c r="E192" s="66" t="s">
        <v>275</v>
      </c>
      <c r="F192" s="71">
        <f t="shared" si="11"/>
        <v>1818468.24</v>
      </c>
      <c r="G192" s="71">
        <f t="shared" si="12"/>
        <v>1650668.24</v>
      </c>
      <c r="H192" s="71">
        <v>1493552.08</v>
      </c>
      <c r="I192" s="71">
        <v>0</v>
      </c>
      <c r="J192" s="71">
        <v>86916.160000000003</v>
      </c>
      <c r="K192" s="71">
        <v>0</v>
      </c>
      <c r="L192" s="71">
        <v>70200</v>
      </c>
      <c r="M192" s="71">
        <f t="shared" si="13"/>
        <v>167800</v>
      </c>
      <c r="N192" s="71">
        <v>0</v>
      </c>
      <c r="O192" s="71">
        <v>0</v>
      </c>
      <c r="P192" s="71">
        <v>167800</v>
      </c>
      <c r="Q192" s="71">
        <v>0</v>
      </c>
    </row>
    <row r="193" spans="1:17" ht="12.75" customHeight="1">
      <c r="A193" s="66" t="s">
        <v>319</v>
      </c>
      <c r="B193" s="66" t="s">
        <v>287</v>
      </c>
      <c r="C193" s="66" t="s">
        <v>294</v>
      </c>
      <c r="D193" s="66" t="s">
        <v>276</v>
      </c>
      <c r="E193" s="66" t="s">
        <v>277</v>
      </c>
      <c r="F193" s="71">
        <f t="shared" si="11"/>
        <v>3375525.44</v>
      </c>
      <c r="G193" s="71">
        <f t="shared" si="12"/>
        <v>1622525.44</v>
      </c>
      <c r="H193" s="71">
        <v>1463298.56</v>
      </c>
      <c r="I193" s="71">
        <v>0</v>
      </c>
      <c r="J193" s="71">
        <v>81026.880000000005</v>
      </c>
      <c r="K193" s="71">
        <v>0</v>
      </c>
      <c r="L193" s="71">
        <v>78200</v>
      </c>
      <c r="M193" s="71">
        <f t="shared" si="13"/>
        <v>1753000</v>
      </c>
      <c r="N193" s="71">
        <v>0</v>
      </c>
      <c r="O193" s="71">
        <v>0</v>
      </c>
      <c r="P193" s="71">
        <v>1753000</v>
      </c>
      <c r="Q193" s="71">
        <v>0</v>
      </c>
    </row>
    <row r="194" spans="1:17" ht="12.75" customHeight="1">
      <c r="A194" s="66" t="s">
        <v>310</v>
      </c>
      <c r="B194" s="66" t="s">
        <v>290</v>
      </c>
      <c r="C194" s="66" t="s">
        <v>287</v>
      </c>
      <c r="D194" s="66" t="s">
        <v>278</v>
      </c>
      <c r="E194" s="66" t="s">
        <v>279</v>
      </c>
      <c r="F194" s="71">
        <f t="shared" si="11"/>
        <v>1741440.3399999999</v>
      </c>
      <c r="G194" s="71">
        <f t="shared" si="12"/>
        <v>1274440.3399999999</v>
      </c>
      <c r="H194" s="71">
        <v>1136623.68</v>
      </c>
      <c r="I194" s="71">
        <v>0</v>
      </c>
      <c r="J194" s="71">
        <v>86096.66</v>
      </c>
      <c r="K194" s="71">
        <v>0</v>
      </c>
      <c r="L194" s="71">
        <v>51720</v>
      </c>
      <c r="M194" s="71">
        <f t="shared" si="13"/>
        <v>467000</v>
      </c>
      <c r="N194" s="71">
        <v>0</v>
      </c>
      <c r="O194" s="71">
        <v>0</v>
      </c>
      <c r="P194" s="71">
        <v>467000</v>
      </c>
      <c r="Q194" s="71">
        <v>0</v>
      </c>
    </row>
    <row r="195" spans="1:17" ht="12.75" customHeight="1">
      <c r="A195" s="66" t="s">
        <v>286</v>
      </c>
      <c r="B195" s="66" t="s">
        <v>290</v>
      </c>
      <c r="C195" s="66" t="s">
        <v>293</v>
      </c>
      <c r="D195" s="66" t="s">
        <v>280</v>
      </c>
      <c r="E195" s="66" t="s">
        <v>281</v>
      </c>
      <c r="F195" s="71">
        <f t="shared" si="11"/>
        <v>1043619.91</v>
      </c>
      <c r="G195" s="71">
        <f t="shared" si="12"/>
        <v>1006839.91</v>
      </c>
      <c r="H195" s="71">
        <v>908776.43</v>
      </c>
      <c r="I195" s="71">
        <v>0</v>
      </c>
      <c r="J195" s="71">
        <v>51563.48</v>
      </c>
      <c r="K195" s="71">
        <v>0</v>
      </c>
      <c r="L195" s="71">
        <v>46500</v>
      </c>
      <c r="M195" s="71">
        <f t="shared" si="13"/>
        <v>36780</v>
      </c>
      <c r="N195" s="71">
        <v>0</v>
      </c>
      <c r="O195" s="71">
        <v>0</v>
      </c>
      <c r="P195" s="71">
        <v>36780</v>
      </c>
      <c r="Q195" s="71">
        <v>0</v>
      </c>
    </row>
    <row r="196" spans="1:17" ht="12.75" customHeight="1">
      <c r="A196" s="66" t="s">
        <v>296</v>
      </c>
      <c r="B196" s="66" t="s">
        <v>289</v>
      </c>
      <c r="C196" s="66" t="s">
        <v>289</v>
      </c>
      <c r="D196" s="66" t="s">
        <v>282</v>
      </c>
      <c r="E196" s="66" t="s">
        <v>283</v>
      </c>
      <c r="F196" s="71">
        <f t="shared" si="11"/>
        <v>3914410.55</v>
      </c>
      <c r="G196" s="71">
        <f t="shared" si="12"/>
        <v>3411410.55</v>
      </c>
      <c r="H196" s="71">
        <v>0</v>
      </c>
      <c r="I196" s="71">
        <v>3136965.17</v>
      </c>
      <c r="J196" s="71">
        <v>0</v>
      </c>
      <c r="K196" s="71">
        <v>145985.38</v>
      </c>
      <c r="L196" s="71">
        <v>128460</v>
      </c>
      <c r="M196" s="71">
        <f t="shared" si="13"/>
        <v>503000</v>
      </c>
      <c r="N196" s="71">
        <v>0</v>
      </c>
      <c r="O196" s="71">
        <v>0</v>
      </c>
      <c r="P196" s="71">
        <v>503000</v>
      </c>
      <c r="Q196" s="71">
        <v>0</v>
      </c>
    </row>
    <row r="197" spans="1:17" ht="12.75" customHeight="1">
      <c r="A197" s="66" t="s">
        <v>326</v>
      </c>
      <c r="B197" s="66" t="s">
        <v>289</v>
      </c>
      <c r="C197" s="66" t="s">
        <v>287</v>
      </c>
      <c r="D197" s="66" t="s">
        <v>284</v>
      </c>
      <c r="E197" s="66" t="s">
        <v>285</v>
      </c>
      <c r="F197" s="71">
        <f t="shared" si="11"/>
        <v>553171.19999999995</v>
      </c>
      <c r="G197" s="71">
        <f t="shared" si="12"/>
        <v>553171.19999999995</v>
      </c>
      <c r="H197" s="71">
        <v>553171.19999999995</v>
      </c>
      <c r="I197" s="71">
        <v>0</v>
      </c>
      <c r="J197" s="71">
        <v>0</v>
      </c>
      <c r="K197" s="71">
        <v>0</v>
      </c>
      <c r="L197" s="71">
        <v>0</v>
      </c>
      <c r="M197" s="71">
        <f t="shared" si="13"/>
        <v>0</v>
      </c>
      <c r="N197" s="71">
        <v>0</v>
      </c>
      <c r="O197" s="71">
        <v>0</v>
      </c>
      <c r="P197" s="71">
        <v>0</v>
      </c>
      <c r="Q197" s="71">
        <v>0</v>
      </c>
    </row>
    <row r="198" spans="1:17" ht="11.25"/>
  </sheetData>
  <mergeCells count="17">
    <mergeCell ref="A3:C4"/>
    <mergeCell ref="D3:D5"/>
    <mergeCell ref="E3:E5"/>
    <mergeCell ref="F3:F5"/>
    <mergeCell ref="M3:Q3"/>
    <mergeCell ref="G4:G5"/>
    <mergeCell ref="H4:H5"/>
    <mergeCell ref="I4:I5"/>
    <mergeCell ref="J4:J5"/>
    <mergeCell ref="K4:K5"/>
    <mergeCell ref="E1:Q1"/>
    <mergeCell ref="L4:L5"/>
    <mergeCell ref="M4:M5"/>
    <mergeCell ref="N4:N5"/>
    <mergeCell ref="O4:O5"/>
    <mergeCell ref="P4:P5"/>
    <mergeCell ref="Q4:Q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fitToHeight="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C32" sqref="C32"/>
    </sheetView>
  </sheetViews>
  <sheetFormatPr defaultRowHeight="12.75" customHeight="1"/>
  <cols>
    <col min="1" max="1" width="33.6640625" style="69" customWidth="1"/>
    <col min="2" max="2" width="19.6640625" style="69" customWidth="1"/>
    <col min="3" max="3" width="35.6640625" style="69" customWidth="1"/>
    <col min="4" max="4" width="19.6640625" style="69" customWidth="1"/>
    <col min="5" max="5" width="33.33203125" style="69" customWidth="1"/>
    <col min="6" max="6" width="19.6640625" style="69" customWidth="1"/>
    <col min="7" max="254" width="9.1640625" style="69" customWidth="1"/>
    <col min="255" max="16384" width="9.33203125" style="69"/>
  </cols>
  <sheetData>
    <row r="1" spans="1:6" ht="11.25"/>
    <row r="2" spans="1:6" ht="20.25">
      <c r="A2" s="155" t="s">
        <v>336</v>
      </c>
      <c r="B2" s="155"/>
      <c r="C2" s="155"/>
      <c r="D2" s="155"/>
      <c r="E2" s="155"/>
      <c r="F2" s="155"/>
    </row>
    <row r="3" spans="1:6" ht="12" customHeight="1">
      <c r="F3" s="42" t="s">
        <v>337</v>
      </c>
    </row>
    <row r="4" spans="1:6" ht="12" customHeight="1">
      <c r="A4" s="141" t="s">
        <v>3</v>
      </c>
      <c r="B4" s="143"/>
      <c r="C4" s="156" t="s">
        <v>338</v>
      </c>
      <c r="D4" s="157"/>
      <c r="E4" s="156" t="s">
        <v>339</v>
      </c>
      <c r="F4" s="157"/>
    </row>
    <row r="5" spans="1:6" ht="12" customHeight="1">
      <c r="A5" s="84" t="s">
        <v>33</v>
      </c>
      <c r="B5" s="85" t="s">
        <v>34</v>
      </c>
      <c r="C5" s="86" t="s">
        <v>36</v>
      </c>
      <c r="D5" s="38" t="s">
        <v>34</v>
      </c>
      <c r="E5" s="84" t="s">
        <v>37</v>
      </c>
      <c r="F5" s="85" t="s">
        <v>34</v>
      </c>
    </row>
    <row r="6" spans="1:6" s="70" customFormat="1" ht="12" customHeight="1">
      <c r="A6" s="29" t="s">
        <v>2</v>
      </c>
      <c r="B6" s="71">
        <v>0</v>
      </c>
      <c r="C6" s="95" t="s">
        <v>87</v>
      </c>
      <c r="D6" s="58">
        <v>0</v>
      </c>
      <c r="E6" s="29" t="s">
        <v>29</v>
      </c>
      <c r="F6" s="71">
        <v>0</v>
      </c>
    </row>
    <row r="7" spans="1:6" s="70" customFormat="1" ht="12" customHeight="1">
      <c r="A7" s="29" t="s">
        <v>340</v>
      </c>
      <c r="B7" s="71">
        <v>0</v>
      </c>
      <c r="C7" s="95" t="s">
        <v>88</v>
      </c>
      <c r="D7" s="58">
        <v>0</v>
      </c>
      <c r="E7" s="29" t="s">
        <v>341</v>
      </c>
      <c r="F7" s="71">
        <v>0</v>
      </c>
    </row>
    <row r="8" spans="1:6" s="70" customFormat="1" ht="12" customHeight="1">
      <c r="A8" s="29" t="s">
        <v>342</v>
      </c>
      <c r="B8" s="71">
        <v>0</v>
      </c>
      <c r="C8" s="95" t="s">
        <v>89</v>
      </c>
      <c r="D8" s="58">
        <v>0</v>
      </c>
      <c r="E8" s="29" t="s">
        <v>343</v>
      </c>
      <c r="F8" s="71">
        <v>0</v>
      </c>
    </row>
    <row r="9" spans="1:6" s="70" customFormat="1" ht="12" customHeight="1">
      <c r="A9" s="29" t="s">
        <v>344</v>
      </c>
      <c r="B9" s="71">
        <v>0</v>
      </c>
      <c r="C9" s="95" t="s">
        <v>90</v>
      </c>
      <c r="D9" s="58">
        <v>0</v>
      </c>
      <c r="E9" s="29" t="s">
        <v>345</v>
      </c>
      <c r="F9" s="71">
        <v>0</v>
      </c>
    </row>
    <row r="10" spans="1:6" s="70" customFormat="1" ht="12" customHeight="1">
      <c r="A10" s="29" t="s">
        <v>346</v>
      </c>
      <c r="B10" s="71">
        <v>0</v>
      </c>
      <c r="C10" s="95" t="s">
        <v>91</v>
      </c>
      <c r="D10" s="58">
        <v>0</v>
      </c>
      <c r="E10" s="29" t="s">
        <v>347</v>
      </c>
      <c r="F10" s="71">
        <v>0</v>
      </c>
    </row>
    <row r="11" spans="1:6" s="70" customFormat="1" ht="12" customHeight="1">
      <c r="A11" s="29" t="s">
        <v>348</v>
      </c>
      <c r="B11" s="71">
        <v>3052800</v>
      </c>
      <c r="C11" s="95" t="s">
        <v>92</v>
      </c>
      <c r="D11" s="58">
        <v>0</v>
      </c>
      <c r="E11" s="29" t="s">
        <v>38</v>
      </c>
      <c r="F11" s="71">
        <v>0</v>
      </c>
    </row>
    <row r="12" spans="1:6" s="70" customFormat="1" ht="12" customHeight="1">
      <c r="A12" s="29" t="s">
        <v>349</v>
      </c>
      <c r="B12" s="71">
        <v>0</v>
      </c>
      <c r="C12" s="95" t="s">
        <v>93</v>
      </c>
      <c r="D12" s="58">
        <v>0</v>
      </c>
      <c r="E12" s="29" t="s">
        <v>28</v>
      </c>
      <c r="F12" s="71">
        <v>0</v>
      </c>
    </row>
    <row r="13" spans="1:6" s="70" customFormat="1" ht="12" customHeight="1">
      <c r="A13" s="34"/>
      <c r="B13" s="71"/>
      <c r="C13" s="95" t="s">
        <v>94</v>
      </c>
      <c r="D13" s="58">
        <v>52800</v>
      </c>
      <c r="E13" s="29" t="s">
        <v>39</v>
      </c>
      <c r="F13" s="71">
        <v>0</v>
      </c>
    </row>
    <row r="14" spans="1:6" s="70" customFormat="1" ht="12" customHeight="1">
      <c r="A14" s="34"/>
      <c r="B14" s="32"/>
      <c r="C14" s="95" t="s">
        <v>95</v>
      </c>
      <c r="D14" s="58">
        <v>0</v>
      </c>
      <c r="E14" s="29" t="s">
        <v>350</v>
      </c>
      <c r="F14" s="71">
        <v>0</v>
      </c>
    </row>
    <row r="15" spans="1:6" s="70" customFormat="1" ht="12" customHeight="1">
      <c r="A15" s="29"/>
      <c r="B15" s="71"/>
      <c r="C15" s="95" t="s">
        <v>96</v>
      </c>
      <c r="D15" s="58">
        <v>0</v>
      </c>
      <c r="E15" s="29" t="s">
        <v>41</v>
      </c>
      <c r="F15" s="71">
        <v>3052800</v>
      </c>
    </row>
    <row r="16" spans="1:6" s="70" customFormat="1" ht="12" customHeight="1">
      <c r="A16" s="29"/>
      <c r="B16" s="71"/>
      <c r="C16" s="95" t="s">
        <v>97</v>
      </c>
      <c r="D16" s="58">
        <v>190000</v>
      </c>
      <c r="E16" s="29" t="s">
        <v>42</v>
      </c>
      <c r="F16" s="71">
        <v>0</v>
      </c>
    </row>
    <row r="17" spans="1:6" s="70" customFormat="1" ht="12" customHeight="1">
      <c r="A17" s="29"/>
      <c r="B17" s="71"/>
      <c r="C17" s="95" t="s">
        <v>98</v>
      </c>
      <c r="D17" s="58">
        <v>0</v>
      </c>
      <c r="E17" s="30"/>
      <c r="F17" s="46"/>
    </row>
    <row r="18" spans="1:6" s="70" customFormat="1" ht="12" customHeight="1">
      <c r="A18" s="34"/>
      <c r="B18" s="71"/>
      <c r="C18" s="95" t="s">
        <v>99</v>
      </c>
      <c r="D18" s="58">
        <v>0</v>
      </c>
      <c r="E18" s="30"/>
      <c r="F18" s="60"/>
    </row>
    <row r="19" spans="1:6" s="70" customFormat="1" ht="12" customHeight="1">
      <c r="A19" s="34"/>
      <c r="B19" s="71"/>
      <c r="C19" s="95" t="s">
        <v>100</v>
      </c>
      <c r="D19" s="58">
        <v>0</v>
      </c>
      <c r="E19" s="30"/>
      <c r="F19" s="60"/>
    </row>
    <row r="20" spans="1:6" s="70" customFormat="1" ht="12" customHeight="1">
      <c r="A20" s="34"/>
      <c r="B20" s="71"/>
      <c r="C20" s="95" t="s">
        <v>101</v>
      </c>
      <c r="D20" s="58">
        <v>0</v>
      </c>
      <c r="E20" s="30"/>
      <c r="F20" s="60"/>
    </row>
    <row r="21" spans="1:6" s="70" customFormat="1" ht="12" customHeight="1">
      <c r="A21" s="34"/>
      <c r="B21" s="71"/>
      <c r="C21" s="95" t="s">
        <v>102</v>
      </c>
      <c r="D21" s="58">
        <v>0</v>
      </c>
      <c r="E21" s="30"/>
      <c r="F21" s="60"/>
    </row>
    <row r="22" spans="1:6" s="70" customFormat="1" ht="12" customHeight="1">
      <c r="A22" s="34"/>
      <c r="B22" s="71"/>
      <c r="C22" s="95" t="s">
        <v>103</v>
      </c>
      <c r="D22" s="58">
        <v>0</v>
      </c>
      <c r="E22" s="30"/>
      <c r="F22" s="60"/>
    </row>
    <row r="23" spans="1:6" s="70" customFormat="1" ht="12" customHeight="1">
      <c r="A23" s="34"/>
      <c r="B23" s="71"/>
      <c r="C23" s="95" t="s">
        <v>104</v>
      </c>
      <c r="D23" s="58">
        <v>0</v>
      </c>
      <c r="E23" s="30"/>
      <c r="F23" s="37"/>
    </row>
    <row r="24" spans="1:6" s="70" customFormat="1" ht="12" customHeight="1">
      <c r="A24" s="34"/>
      <c r="B24" s="28"/>
      <c r="C24" s="95" t="s">
        <v>105</v>
      </c>
      <c r="D24" s="58">
        <v>0</v>
      </c>
      <c r="E24" s="30"/>
      <c r="F24" s="37"/>
    </row>
    <row r="25" spans="1:6" s="70" customFormat="1" ht="12" customHeight="1">
      <c r="A25" s="34"/>
      <c r="B25" s="28"/>
      <c r="C25" s="95" t="s">
        <v>106</v>
      </c>
      <c r="D25" s="58">
        <v>0</v>
      </c>
      <c r="E25" s="30"/>
      <c r="F25" s="37"/>
    </row>
    <row r="26" spans="1:6" s="70" customFormat="1" ht="12" customHeight="1">
      <c r="A26" s="34"/>
      <c r="B26" s="28"/>
      <c r="C26" s="95" t="s">
        <v>107</v>
      </c>
      <c r="D26" s="58">
        <v>0</v>
      </c>
      <c r="E26" s="34"/>
      <c r="F26" s="37"/>
    </row>
    <row r="27" spans="1:6" s="70" customFormat="1" ht="12" customHeight="1">
      <c r="A27" s="34"/>
      <c r="B27" s="28"/>
      <c r="C27" s="95" t="s">
        <v>108</v>
      </c>
      <c r="D27" s="58">
        <v>0</v>
      </c>
      <c r="E27" s="34"/>
      <c r="F27" s="37"/>
    </row>
    <row r="28" spans="1:6" s="70" customFormat="1" ht="12" customHeight="1">
      <c r="A28" s="34"/>
      <c r="B28" s="28"/>
      <c r="C28" s="95" t="s">
        <v>109</v>
      </c>
      <c r="D28" s="58">
        <v>2810000</v>
      </c>
      <c r="E28" s="30"/>
      <c r="F28" s="37"/>
    </row>
    <row r="29" spans="1:6" s="70" customFormat="1" ht="12" customHeight="1">
      <c r="A29" s="34"/>
      <c r="B29" s="28"/>
      <c r="C29" s="95" t="s">
        <v>110</v>
      </c>
      <c r="D29" s="58">
        <v>0</v>
      </c>
      <c r="E29" s="30"/>
      <c r="F29" s="37"/>
    </row>
    <row r="30" spans="1:6" s="70" customFormat="1" ht="12" customHeight="1">
      <c r="A30" s="34"/>
      <c r="B30" s="28"/>
      <c r="C30" s="95" t="s">
        <v>111</v>
      </c>
      <c r="D30" s="58">
        <v>0</v>
      </c>
      <c r="E30" s="30"/>
      <c r="F30" s="37"/>
    </row>
    <row r="31" spans="1:6" s="70" customFormat="1" ht="12" customHeight="1">
      <c r="A31" s="34"/>
      <c r="B31" s="71"/>
      <c r="C31" s="95" t="s">
        <v>112</v>
      </c>
      <c r="D31" s="58">
        <v>0</v>
      </c>
      <c r="E31" s="34"/>
      <c r="F31" s="34"/>
    </row>
    <row r="32" spans="1:6" s="70" customFormat="1" ht="12" customHeight="1">
      <c r="A32" s="34"/>
      <c r="B32" s="71"/>
      <c r="C32" s="95" t="s">
        <v>113</v>
      </c>
      <c r="D32" s="58">
        <v>0</v>
      </c>
      <c r="E32" s="34"/>
      <c r="F32" s="34"/>
    </row>
    <row r="33" spans="1:6" s="70" customFormat="1" ht="12" customHeight="1">
      <c r="A33" s="26" t="s">
        <v>351</v>
      </c>
      <c r="B33" s="71">
        <f>B11</f>
        <v>3052800</v>
      </c>
      <c r="C33" s="49" t="s">
        <v>352</v>
      </c>
      <c r="D33" s="61">
        <f>SUM(D6:D32)</f>
        <v>3052800</v>
      </c>
      <c r="E33" s="49" t="s">
        <v>352</v>
      </c>
      <c r="F33" s="71">
        <f>SUM(F6:F32)</f>
        <v>3052800</v>
      </c>
    </row>
    <row r="34" spans="1:6" s="70" customFormat="1" ht="12" customHeight="1">
      <c r="A34" s="34" t="s">
        <v>353</v>
      </c>
      <c r="B34" s="71">
        <v>0</v>
      </c>
      <c r="C34" s="60"/>
      <c r="D34" s="71"/>
      <c r="E34" s="60"/>
      <c r="F34" s="71"/>
    </row>
    <row r="35" spans="1:6" s="70" customFormat="1" ht="12" customHeight="1">
      <c r="A35" s="34" t="s">
        <v>354</v>
      </c>
      <c r="B35" s="71">
        <v>0</v>
      </c>
      <c r="C35" s="60"/>
      <c r="D35" s="27"/>
      <c r="E35" s="60"/>
      <c r="F35" s="71"/>
    </row>
    <row r="36" spans="1:6" ht="12" customHeight="1">
      <c r="A36" s="31"/>
      <c r="B36" s="48"/>
      <c r="C36" s="33"/>
      <c r="D36" s="52"/>
      <c r="E36" s="33"/>
      <c r="F36" s="48"/>
    </row>
    <row r="37" spans="1:6" ht="12" customHeight="1">
      <c r="A37" s="84"/>
      <c r="B37" s="48"/>
      <c r="C37" s="49"/>
      <c r="D37" s="28"/>
      <c r="E37" s="49"/>
      <c r="F37" s="71"/>
    </row>
    <row r="38" spans="1:6" s="70" customFormat="1" ht="12" customHeight="1">
      <c r="A38" s="26" t="s">
        <v>11</v>
      </c>
      <c r="B38" s="71">
        <f>B33</f>
        <v>3052800</v>
      </c>
      <c r="C38" s="53" t="s">
        <v>4</v>
      </c>
      <c r="D38" s="32">
        <f>D33</f>
        <v>3052800</v>
      </c>
      <c r="E38" s="53" t="s">
        <v>4</v>
      </c>
      <c r="F38" s="32">
        <f>F33</f>
        <v>3052800</v>
      </c>
    </row>
    <row r="39" spans="1:6" ht="11.25">
      <c r="B39" s="70"/>
      <c r="C39" s="70"/>
      <c r="D39" s="51"/>
      <c r="F39" s="70"/>
    </row>
    <row r="40" spans="1:6" ht="11.25">
      <c r="C40" s="70"/>
      <c r="D40" s="70"/>
      <c r="F40" s="70"/>
    </row>
    <row r="41" spans="1:6" ht="11.25">
      <c r="C41" s="70"/>
      <c r="D41" s="70"/>
      <c r="E41" s="70"/>
    </row>
    <row r="54" spans="2:2" ht="11.25">
      <c r="B54" s="70"/>
    </row>
  </sheetData>
  <mergeCells count="4">
    <mergeCell ref="A2:F2"/>
    <mergeCell ref="A4:B4"/>
    <mergeCell ref="C4:D4"/>
    <mergeCell ref="E4:F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5</vt:i4>
      </vt:variant>
    </vt:vector>
  </HeadingPairs>
  <TitlesOfParts>
    <vt:vector size="28" baseType="lpstr">
      <vt:lpstr>总表1</vt:lpstr>
      <vt:lpstr>总表2</vt:lpstr>
      <vt:lpstr>收入总表1</vt:lpstr>
      <vt:lpstr>支出总表1</vt:lpstr>
      <vt:lpstr>一般总表</vt:lpstr>
      <vt:lpstr>一般总表2</vt:lpstr>
      <vt:lpstr>一般收入总表</vt:lpstr>
      <vt:lpstr>一般支出总表</vt:lpstr>
      <vt:lpstr>基金收支总表</vt:lpstr>
      <vt:lpstr>基金收入表</vt:lpstr>
      <vt:lpstr>基金支出表</vt:lpstr>
      <vt:lpstr>存量收支总表</vt:lpstr>
      <vt:lpstr>三公</vt:lpstr>
      <vt:lpstr>基本支出情况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三公!Print_Titles</vt:lpstr>
      <vt:lpstr>收入总表1!Print_Titles</vt:lpstr>
      <vt:lpstr>一般收入总表!Print_Titles</vt:lpstr>
      <vt:lpstr>一般支出总表!Print_Titles</vt:lpstr>
      <vt:lpstr>支出总表1!Print_Titles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预算处</cp:lastModifiedBy>
  <cp:lastPrinted>2020-05-09T14:29:52Z</cp:lastPrinted>
  <dcterms:created xsi:type="dcterms:W3CDTF">2014-10-28T09:19:06Z</dcterms:created>
  <dcterms:modified xsi:type="dcterms:W3CDTF">2020-05-09T14:30:00Z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4069798</vt:i4>
  </property>
</Properties>
</file>